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goudreau\Desktop\"/>
    </mc:Choice>
  </mc:AlternateContent>
  <xr:revisionPtr revIDLastSave="0" documentId="13_ncr:1_{66E1D2E8-3414-4703-83A6-91A7CFB10E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le 1" sheetId="1" r:id="rId1"/>
    <sheet name="Feuille 2" sheetId="3" r:id="rId2"/>
  </sheets>
  <definedNames>
    <definedName name="B">'Feuille 1'!#REF!</definedName>
    <definedName name="Classe">#REF!</definedName>
    <definedName name="_xlnm.Print_Area" localSheetId="0">'Feuille 1'!$A$1:$X$62</definedName>
    <definedName name="_xlnm.Print_Area" localSheetId="1">'Feuille 2'!$A$1:$W$47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9" i="3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11" i="1"/>
  <c r="T12" i="1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7" i="3"/>
  <c r="AD38" i="3"/>
  <c r="AD39" i="3"/>
  <c r="AD40" i="3"/>
  <c r="AD41" i="3"/>
  <c r="AD42" i="3"/>
  <c r="AD43" i="3"/>
  <c r="AD44" i="3"/>
  <c r="AD45" i="3"/>
  <c r="AD9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9" i="3"/>
  <c r="AF12" i="1"/>
  <c r="AF13" i="1"/>
  <c r="AF14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11" i="1"/>
  <c r="AE12" i="1"/>
  <c r="AE13" i="1"/>
  <c r="AE15" i="1"/>
  <c r="AE16" i="1"/>
  <c r="AE17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11" i="1"/>
  <c r="G46" i="3"/>
  <c r="S46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9" i="3"/>
  <c r="AC36" i="1"/>
  <c r="AD36" i="1"/>
  <c r="AB35" i="1"/>
  <c r="AC35" i="1"/>
  <c r="AB34" i="1"/>
  <c r="AD34" i="1"/>
  <c r="AC33" i="1"/>
  <c r="AD33" i="1"/>
  <c r="AB32" i="1"/>
  <c r="AD32" i="1"/>
  <c r="AC31" i="1"/>
  <c r="AD31" i="1"/>
  <c r="AB30" i="1"/>
  <c r="AD30" i="1"/>
  <c r="AC29" i="1"/>
  <c r="AD29" i="1"/>
  <c r="AB28" i="1"/>
  <c r="AD28" i="1"/>
  <c r="W55" i="1"/>
  <c r="S39" i="1" l="1"/>
  <c r="S38" i="1"/>
  <c r="S40" i="1" l="1"/>
  <c r="V9" i="3" l="1"/>
  <c r="R9" i="3"/>
  <c r="G38" i="1"/>
  <c r="T11" i="1"/>
  <c r="V11" i="1" s="1"/>
  <c r="D19" i="3"/>
  <c r="D20" i="3"/>
  <c r="D27" i="3"/>
  <c r="D33" i="3"/>
  <c r="D34" i="3"/>
  <c r="D35" i="3"/>
  <c r="D39" i="3"/>
  <c r="D42" i="3"/>
  <c r="D44" i="3"/>
  <c r="D23" i="1"/>
  <c r="D24" i="1"/>
  <c r="D29" i="1"/>
  <c r="D31" i="1"/>
  <c r="R11" i="1"/>
  <c r="AB11" i="1" s="1"/>
  <c r="T28" i="1"/>
  <c r="V28" i="1" s="1"/>
  <c r="T29" i="1"/>
  <c r="V29" i="1" s="1"/>
  <c r="T30" i="1"/>
  <c r="V30" i="1" s="1"/>
  <c r="T31" i="1"/>
  <c r="V31" i="1" s="1"/>
  <c r="T32" i="1"/>
  <c r="V32" i="1" s="1"/>
  <c r="T33" i="1"/>
  <c r="V33" i="1" s="1"/>
  <c r="T34" i="1"/>
  <c r="V34" i="1" s="1"/>
  <c r="T35" i="1"/>
  <c r="V35" i="1" s="1"/>
  <c r="T36" i="1"/>
  <c r="V36" i="1" s="1"/>
  <c r="R28" i="1"/>
  <c r="AC28" i="1" s="1"/>
  <c r="R29" i="1"/>
  <c r="AB29" i="1" s="1"/>
  <c r="R30" i="1"/>
  <c r="AC30" i="1" s="1"/>
  <c r="R31" i="1"/>
  <c r="AB31" i="1" s="1"/>
  <c r="R32" i="1"/>
  <c r="AC32" i="1" s="1"/>
  <c r="R33" i="1"/>
  <c r="AB33" i="1" s="1"/>
  <c r="R34" i="1"/>
  <c r="AC34" i="1" s="1"/>
  <c r="R35" i="1"/>
  <c r="AD35" i="1" s="1"/>
  <c r="R36" i="1"/>
  <c r="AB36" i="1" s="1"/>
  <c r="V45" i="3"/>
  <c r="V43" i="3"/>
  <c r="V42" i="3"/>
  <c r="V41" i="3"/>
  <c r="W41" i="3" s="1"/>
  <c r="V40" i="3"/>
  <c r="V39" i="3"/>
  <c r="V38" i="3"/>
  <c r="V37" i="3"/>
  <c r="V36" i="3"/>
  <c r="V35" i="3"/>
  <c r="V34" i="3"/>
  <c r="V33" i="3"/>
  <c r="W33" i="3" s="1"/>
  <c r="V32" i="3"/>
  <c r="V31" i="3"/>
  <c r="W31" i="3" s="1"/>
  <c r="V29" i="3"/>
  <c r="V27" i="3"/>
  <c r="V26" i="3"/>
  <c r="V25" i="3"/>
  <c r="W25" i="3" s="1"/>
  <c r="V24" i="3"/>
  <c r="V23" i="3"/>
  <c r="V22" i="3"/>
  <c r="V21" i="3"/>
  <c r="V20" i="3"/>
  <c r="V19" i="3"/>
  <c r="V18" i="3"/>
  <c r="V17" i="3"/>
  <c r="W17" i="3" s="1"/>
  <c r="V16" i="3"/>
  <c r="V15" i="3"/>
  <c r="V14" i="3"/>
  <c r="V13" i="3"/>
  <c r="V12" i="3"/>
  <c r="V11" i="3"/>
  <c r="V10" i="3"/>
  <c r="Z9" i="3"/>
  <c r="T37" i="1"/>
  <c r="V37" i="1" s="1"/>
  <c r="T27" i="1"/>
  <c r="V27" i="1" s="1"/>
  <c r="T26" i="1"/>
  <c r="V26" i="1" s="1"/>
  <c r="T25" i="1"/>
  <c r="V25" i="1" s="1"/>
  <c r="T24" i="1"/>
  <c r="V24" i="1" s="1"/>
  <c r="T23" i="1"/>
  <c r="V23" i="1" s="1"/>
  <c r="T22" i="1"/>
  <c r="V22" i="1" s="1"/>
  <c r="T21" i="1"/>
  <c r="V21" i="1" s="1"/>
  <c r="T20" i="1"/>
  <c r="V20" i="1" s="1"/>
  <c r="T19" i="1"/>
  <c r="V19" i="1" s="1"/>
  <c r="T18" i="1"/>
  <c r="V18" i="1" s="1"/>
  <c r="T17" i="1"/>
  <c r="V17" i="1" s="1"/>
  <c r="T16" i="1"/>
  <c r="V16" i="1" s="1"/>
  <c r="T15" i="1"/>
  <c r="V15" i="1" s="1"/>
  <c r="T14" i="1"/>
  <c r="V14" i="1" s="1"/>
  <c r="T13" i="1"/>
  <c r="V13" i="1" s="1"/>
  <c r="V12" i="1"/>
  <c r="AC11" i="1"/>
  <c r="B5" i="3"/>
  <c r="B4" i="3"/>
  <c r="R12" i="1"/>
  <c r="AC12" i="1" s="1"/>
  <c r="R14" i="1"/>
  <c r="AE14" i="1" s="1"/>
  <c r="R15" i="1"/>
  <c r="AF15" i="1" s="1"/>
  <c r="AB10" i="3"/>
  <c r="AB12" i="3"/>
  <c r="AB13" i="3"/>
  <c r="AB14" i="3"/>
  <c r="AB15" i="3"/>
  <c r="AB16" i="3"/>
  <c r="AB19" i="3"/>
  <c r="AB20" i="3"/>
  <c r="AB21" i="3"/>
  <c r="AB22" i="3"/>
  <c r="AB23" i="3"/>
  <c r="AB24" i="3"/>
  <c r="AB25" i="3"/>
  <c r="AB26" i="3"/>
  <c r="AB28" i="3"/>
  <c r="AB29" i="3"/>
  <c r="AB30" i="3"/>
  <c r="AB31" i="3"/>
  <c r="AB32" i="3"/>
  <c r="AB34" i="3"/>
  <c r="AB35" i="3"/>
  <c r="AB36" i="3"/>
  <c r="AB37" i="3"/>
  <c r="AB38" i="3"/>
  <c r="AB39" i="3"/>
  <c r="AB41" i="3"/>
  <c r="AB42" i="3"/>
  <c r="AB43" i="3"/>
  <c r="AB44" i="3"/>
  <c r="AB45" i="3"/>
  <c r="AB9" i="3"/>
  <c r="AB11" i="3"/>
  <c r="AA11" i="3"/>
  <c r="AA12" i="3"/>
  <c r="AA13" i="3"/>
  <c r="AA14" i="3"/>
  <c r="AA15" i="3"/>
  <c r="AA16" i="3"/>
  <c r="AA17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9" i="3"/>
  <c r="AA10" i="3"/>
  <c r="Z11" i="3"/>
  <c r="Z12" i="3"/>
  <c r="Z14" i="3"/>
  <c r="Z18" i="3"/>
  <c r="Z19" i="3"/>
  <c r="Z20" i="3"/>
  <c r="Z23" i="3"/>
  <c r="Z24" i="3"/>
  <c r="Z27" i="3"/>
  <c r="Z29" i="3"/>
  <c r="Z30" i="3"/>
  <c r="Z33" i="3"/>
  <c r="Z34" i="3"/>
  <c r="Z38" i="3"/>
  <c r="Z39" i="3"/>
  <c r="Z40" i="3"/>
  <c r="Z42" i="3"/>
  <c r="Z43" i="3"/>
  <c r="Z44" i="3"/>
  <c r="Z45" i="3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C13" i="1"/>
  <c r="AC14" i="1"/>
  <c r="AC15" i="1"/>
  <c r="AC16" i="1"/>
  <c r="R17" i="1"/>
  <c r="AB17" i="1" s="1"/>
  <c r="AC17" i="1"/>
  <c r="AC19" i="1"/>
  <c r="AC21" i="1"/>
  <c r="AC23" i="1"/>
  <c r="AC25" i="1"/>
  <c r="AC27" i="1"/>
  <c r="AB12" i="1"/>
  <c r="AB13" i="1"/>
  <c r="AB14" i="1"/>
  <c r="AB15" i="1"/>
  <c r="AB18" i="1"/>
  <c r="AB20" i="1"/>
  <c r="AB22" i="1"/>
  <c r="AB24" i="1"/>
  <c r="AB26" i="1"/>
  <c r="AB37" i="1"/>
  <c r="L46" i="3"/>
  <c r="L39" i="1" s="1"/>
  <c r="K46" i="3"/>
  <c r="K39" i="1" s="1"/>
  <c r="K38" i="1"/>
  <c r="J38" i="1"/>
  <c r="E46" i="3"/>
  <c r="E39" i="1" s="1"/>
  <c r="E38" i="1"/>
  <c r="R43" i="3"/>
  <c r="R42" i="3"/>
  <c r="R41" i="3"/>
  <c r="Z41" i="3" s="1"/>
  <c r="R40" i="3"/>
  <c r="AB40" i="3" s="1"/>
  <c r="R39" i="3"/>
  <c r="R38" i="3"/>
  <c r="R37" i="3"/>
  <c r="Z37" i="3" s="1"/>
  <c r="R36" i="3"/>
  <c r="R28" i="3"/>
  <c r="Z28" i="3" s="1"/>
  <c r="R27" i="3"/>
  <c r="AB27" i="3" s="1"/>
  <c r="R26" i="3"/>
  <c r="Z26" i="3" s="1"/>
  <c r="R25" i="3"/>
  <c r="Z25" i="3" s="1"/>
  <c r="R24" i="3"/>
  <c r="R23" i="3"/>
  <c r="R22" i="3"/>
  <c r="Z22" i="3" s="1"/>
  <c r="R21" i="3"/>
  <c r="Z21" i="3" s="1"/>
  <c r="R20" i="3"/>
  <c r="H46" i="3"/>
  <c r="H39" i="1" s="1"/>
  <c r="H38" i="1"/>
  <c r="I46" i="3"/>
  <c r="I39" i="1" s="1"/>
  <c r="J46" i="3"/>
  <c r="J39" i="1" s="1"/>
  <c r="G39" i="1"/>
  <c r="R45" i="3"/>
  <c r="R44" i="3"/>
  <c r="R35" i="3"/>
  <c r="Z35" i="3" s="1"/>
  <c r="R34" i="3"/>
  <c r="R33" i="3"/>
  <c r="AB33" i="3" s="1"/>
  <c r="R32" i="3"/>
  <c r="Z32" i="3" s="1"/>
  <c r="R31" i="3"/>
  <c r="Z31" i="3" s="1"/>
  <c r="R30" i="3"/>
  <c r="R29" i="3"/>
  <c r="R19" i="3"/>
  <c r="R18" i="3"/>
  <c r="AB18" i="3" s="1"/>
  <c r="R17" i="3"/>
  <c r="AB17" i="3" s="1"/>
  <c r="R16" i="3"/>
  <c r="Z16" i="3" s="1"/>
  <c r="R15" i="3"/>
  <c r="Z15" i="3" s="1"/>
  <c r="R14" i="3"/>
  <c r="R13" i="3"/>
  <c r="D13" i="3" s="1"/>
  <c r="R12" i="3"/>
  <c r="R11" i="3"/>
  <c r="R10" i="3"/>
  <c r="AD12" i="1"/>
  <c r="R13" i="1"/>
  <c r="AD13" i="1" s="1"/>
  <c r="R16" i="1"/>
  <c r="R18" i="1"/>
  <c r="R19" i="1"/>
  <c r="AB19" i="1" s="1"/>
  <c r="R20" i="1"/>
  <c r="AC20" i="1" s="1"/>
  <c r="R21" i="1"/>
  <c r="AB21" i="1" s="1"/>
  <c r="R22" i="1"/>
  <c r="AC22" i="1" s="1"/>
  <c r="R23" i="1"/>
  <c r="AB23" i="1" s="1"/>
  <c r="R24" i="1"/>
  <c r="AC24" i="1" s="1"/>
  <c r="R25" i="1"/>
  <c r="AB25" i="1" s="1"/>
  <c r="R26" i="1"/>
  <c r="AC26" i="1" s="1"/>
  <c r="R27" i="1"/>
  <c r="AB27" i="1" s="1"/>
  <c r="R37" i="1"/>
  <c r="AC37" i="1" s="1"/>
  <c r="AD37" i="1"/>
  <c r="I38" i="1"/>
  <c r="L38" i="1"/>
  <c r="AD11" i="1" l="1"/>
  <c r="AD38" i="1" s="1"/>
  <c r="Z10" i="3"/>
  <c r="AC10" i="3"/>
  <c r="AC46" i="3" s="1"/>
  <c r="AE39" i="1" s="1"/>
  <c r="AA18" i="3"/>
  <c r="AA46" i="3" s="1"/>
  <c r="AC39" i="1" s="1"/>
  <c r="Z17" i="3"/>
  <c r="AC18" i="1"/>
  <c r="AC38" i="1" s="1"/>
  <c r="AE18" i="1"/>
  <c r="AE38" i="1" s="1"/>
  <c r="Z36" i="3"/>
  <c r="AD36" i="3"/>
  <c r="AD46" i="3" s="1"/>
  <c r="AF39" i="1" s="1"/>
  <c r="AB16" i="1"/>
  <c r="AB38" i="1" s="1"/>
  <c r="D30" i="1"/>
  <c r="D22" i="1"/>
  <c r="D37" i="1"/>
  <c r="D33" i="1"/>
  <c r="D25" i="1"/>
  <c r="D17" i="1"/>
  <c r="D32" i="1"/>
  <c r="D21" i="1"/>
  <c r="D36" i="1"/>
  <c r="D28" i="1"/>
  <c r="D20" i="1"/>
  <c r="D35" i="1"/>
  <c r="D27" i="1"/>
  <c r="D19" i="1"/>
  <c r="D34" i="1"/>
  <c r="D26" i="1"/>
  <c r="D18" i="1"/>
  <c r="D16" i="1"/>
  <c r="D41" i="3"/>
  <c r="D29" i="3"/>
  <c r="D28" i="3"/>
  <c r="W42" i="3"/>
  <c r="W13" i="3"/>
  <c r="W23" i="3"/>
  <c r="W24" i="3"/>
  <c r="V30" i="3"/>
  <c r="W30" i="3" s="1"/>
  <c r="V28" i="3"/>
  <c r="W28" i="3" s="1"/>
  <c r="W34" i="3"/>
  <c r="V44" i="3"/>
  <c r="W44" i="3" s="1"/>
  <c r="D45" i="3"/>
  <c r="D43" i="3"/>
  <c r="D16" i="3"/>
  <c r="D40" i="3"/>
  <c r="W38" i="3"/>
  <c r="D38" i="3"/>
  <c r="D37" i="3"/>
  <c r="W36" i="3"/>
  <c r="D36" i="3"/>
  <c r="D32" i="3"/>
  <c r="D31" i="3"/>
  <c r="D30" i="3"/>
  <c r="D26" i="3"/>
  <c r="W26" i="3"/>
  <c r="D25" i="3"/>
  <c r="D24" i="3"/>
  <c r="D23" i="3"/>
  <c r="D22" i="3"/>
  <c r="D21" i="3"/>
  <c r="W21" i="3"/>
  <c r="W18" i="3"/>
  <c r="D18" i="3"/>
  <c r="D17" i="3"/>
  <c r="W16" i="3"/>
  <c r="D15" i="3"/>
  <c r="D14" i="3"/>
  <c r="Z13" i="3"/>
  <c r="D12" i="3"/>
  <c r="D11" i="3"/>
  <c r="T46" i="3"/>
  <c r="T39" i="1" s="1"/>
  <c r="W10" i="3"/>
  <c r="R46" i="3"/>
  <c r="R39" i="1" s="1"/>
  <c r="D10" i="3"/>
  <c r="D9" i="3"/>
  <c r="W45" i="3"/>
  <c r="W32" i="3"/>
  <c r="W40" i="3"/>
  <c r="W29" i="3"/>
  <c r="W37" i="3"/>
  <c r="W14" i="3"/>
  <c r="W22" i="3"/>
  <c r="W39" i="3"/>
  <c r="W15" i="3"/>
  <c r="W20" i="3"/>
  <c r="W12" i="3"/>
  <c r="AB46" i="3"/>
  <c r="AD39" i="1" s="1"/>
  <c r="W43" i="3"/>
  <c r="W35" i="3"/>
  <c r="W27" i="3"/>
  <c r="W19" i="3"/>
  <c r="W11" i="3"/>
  <c r="W22" i="1"/>
  <c r="AF38" i="1"/>
  <c r="W37" i="1"/>
  <c r="K40" i="1"/>
  <c r="F47" i="1" s="1"/>
  <c r="H47" i="1" s="1"/>
  <c r="W36" i="1"/>
  <c r="W13" i="1"/>
  <c r="W29" i="1"/>
  <c r="W28" i="1"/>
  <c r="W25" i="1"/>
  <c r="W27" i="1"/>
  <c r="W19" i="1"/>
  <c r="W21" i="1"/>
  <c r="H40" i="1"/>
  <c r="F49" i="1" s="1"/>
  <c r="H49" i="1" s="1"/>
  <c r="W24" i="1"/>
  <c r="D15" i="1"/>
  <c r="D14" i="1"/>
  <c r="D13" i="1"/>
  <c r="D12" i="1"/>
  <c r="W14" i="1"/>
  <c r="W9" i="3"/>
  <c r="J40" i="1"/>
  <c r="F51" i="1" s="1"/>
  <c r="H51" i="1" s="1"/>
  <c r="L40" i="1"/>
  <c r="F53" i="1" s="1"/>
  <c r="H53" i="1" s="1"/>
  <c r="I40" i="1"/>
  <c r="F46" i="1" s="1"/>
  <c r="H46" i="1" s="1"/>
  <c r="E40" i="1"/>
  <c r="W46" i="1" s="1"/>
  <c r="G40" i="1"/>
  <c r="F44" i="1" s="1"/>
  <c r="H44" i="1" s="1"/>
  <c r="W18" i="1"/>
  <c r="W26" i="1"/>
  <c r="W23" i="1"/>
  <c r="W16" i="1"/>
  <c r="W34" i="1"/>
  <c r="W33" i="1"/>
  <c r="W32" i="1"/>
  <c r="W15" i="1"/>
  <c r="W12" i="1"/>
  <c r="W35" i="1"/>
  <c r="T38" i="1"/>
  <c r="W31" i="1"/>
  <c r="W30" i="1"/>
  <c r="D11" i="1"/>
  <c r="R38" i="1"/>
  <c r="W17" i="1"/>
  <c r="W20" i="1"/>
  <c r="W11" i="1"/>
  <c r="Z46" i="3" l="1"/>
  <c r="AB39" i="1" s="1"/>
  <c r="AB40" i="1" s="1"/>
  <c r="V46" i="3"/>
  <c r="V39" i="1" s="1"/>
  <c r="D46" i="3"/>
  <c r="D39" i="1" s="1"/>
  <c r="T40" i="1"/>
  <c r="R40" i="1"/>
  <c r="AF40" i="1"/>
  <c r="AE40" i="1"/>
  <c r="AD40" i="1"/>
  <c r="O49" i="1" s="1"/>
  <c r="S49" i="1" s="1"/>
  <c r="AC40" i="1"/>
  <c r="W46" i="3"/>
  <c r="W39" i="1" s="1"/>
  <c r="F48" i="1"/>
  <c r="H48" i="1" s="1"/>
  <c r="F50" i="1"/>
  <c r="H50" i="1" s="1"/>
  <c r="D38" i="1"/>
  <c r="F54" i="1"/>
  <c r="H54" i="1" s="1"/>
  <c r="F52" i="1"/>
  <c r="H52" i="1" s="1"/>
  <c r="F45" i="1"/>
  <c r="H45" i="1" s="1"/>
  <c r="F43" i="1"/>
  <c r="H43" i="1" s="1"/>
  <c r="W38" i="1"/>
  <c r="V38" i="1"/>
  <c r="H55" i="1" l="1"/>
  <c r="O51" i="1"/>
  <c r="S51" i="1" s="1"/>
  <c r="O50" i="1"/>
  <c r="S50" i="1" s="1"/>
  <c r="O53" i="1"/>
  <c r="S53" i="1" s="1"/>
  <c r="O52" i="1"/>
  <c r="S52" i="1" s="1"/>
  <c r="O47" i="1"/>
  <c r="S47" i="1" s="1"/>
  <c r="O46" i="1"/>
  <c r="S46" i="1" s="1"/>
  <c r="O44" i="1"/>
  <c r="S44" i="1" s="1"/>
  <c r="O45" i="1"/>
  <c r="S45" i="1" s="1"/>
  <c r="V40" i="1"/>
  <c r="W51" i="1" s="1"/>
  <c r="D40" i="1"/>
  <c r="O48" i="1"/>
  <c r="S48" i="1" s="1"/>
  <c r="W40" i="1"/>
  <c r="O56" i="1" s="1"/>
  <c r="S56" i="1" s="1"/>
  <c r="W53" i="1" s="1"/>
  <c r="W48" i="1"/>
  <c r="W49" i="1"/>
  <c r="W45" i="1" l="1"/>
  <c r="W44" i="1"/>
  <c r="O55" i="1"/>
  <c r="S55" i="1" s="1"/>
  <c r="O54" i="1"/>
  <c r="S54" i="1" s="1"/>
  <c r="W50" i="1"/>
  <c r="W47" i="1" l="1"/>
  <c r="W52" i="1"/>
  <c r="W56" i="1" l="1"/>
</calcChain>
</file>

<file path=xl/sharedStrings.xml><?xml version="1.0" encoding="utf-8"?>
<sst xmlns="http://schemas.openxmlformats.org/spreadsheetml/2006/main" count="211" uniqueCount="115">
  <si>
    <t>Extrait de la Loi des Décrets de Convention Collective</t>
  </si>
  <si>
    <t>S.R.Q. 1964 (ch. 143) Art, 22, Par. h.</t>
  </si>
  <si>
    <t xml:space="preserve">     </t>
  </si>
  <si>
    <t xml:space="preserve"> 6.  Étudiant</t>
  </si>
  <si>
    <t>h)  par règlement publié dans la Gazette officielle de Québec</t>
  </si>
  <si>
    <t>obliger tout employeur professionnel à lui transmettre un rapport</t>
  </si>
  <si>
    <t xml:space="preserve">mensuel par écrit donnant les noms, prénoms, et adresse de </t>
  </si>
  <si>
    <t>chaque salarié à son emploi, sa qualification, le nombre d'heures</t>
  </si>
  <si>
    <t xml:space="preserve">de travail régulières et supplémentaires effectuées chaque </t>
  </si>
  <si>
    <t>semaine, la nature de ce travail et le salaire payé;</t>
  </si>
  <si>
    <t>HEURES</t>
  </si>
  <si>
    <t>ASSURANCE SOCIALE</t>
  </si>
  <si>
    <t>NOM ET PRÉNOM</t>
  </si>
  <si>
    <t>NBRE SEMAINES</t>
  </si>
  <si>
    <t>RÉGULIÈRES</t>
  </si>
  <si>
    <t>TEMPS DOUBLE</t>
  </si>
  <si>
    <t>Employeur:</t>
  </si>
  <si>
    <t>Les renseignements ci-dessus sont certifiés conformes quant au nombre d'heures</t>
  </si>
  <si>
    <t>de travail, la classification et le montant des gages payés à chaque employé.</t>
  </si>
  <si>
    <t>heures</t>
  </si>
  <si>
    <t>DATE:</t>
  </si>
  <si>
    <t>Période mensuelle de travail</t>
  </si>
  <si>
    <t>SIGNATURE:</t>
  </si>
  <si>
    <t xml:space="preserve">DU:    </t>
  </si>
  <si>
    <t xml:space="preserve">AU:    </t>
  </si>
  <si>
    <t>Ajustements mois de:</t>
  </si>
  <si>
    <t>Moins de 65 ans</t>
  </si>
  <si>
    <t>sem.</t>
  </si>
  <si>
    <t>AVANTAGES SOCIAUX</t>
  </si>
  <si>
    <t>Semaine complète</t>
  </si>
  <si>
    <t>Répartition Retraite selon classes d'emploi</t>
  </si>
  <si>
    <t>RÉGIME DE RETRAITE</t>
  </si>
  <si>
    <t>X</t>
  </si>
  <si>
    <t>Taux
Fonds Pens. ($)</t>
  </si>
  <si>
    <t xml:space="preserve"> MOINS DE 24 HRES (Heures)</t>
  </si>
  <si>
    <t>MOINS DE 24 HRES (Heures)</t>
  </si>
  <si>
    <t>RÉGIME  RETRAITE 
($)</t>
  </si>
  <si>
    <t>TAUX HEURES
($)</t>
  </si>
  <si>
    <t>Si moins de 24h 
par semaine</t>
  </si>
  <si>
    <t>GAGES ET BONI DU MOIS
($)</t>
  </si>
  <si>
    <t>TEMPS 
ET DEMIE</t>
  </si>
  <si>
    <t>AJOUT  RETRAITE 
($)</t>
  </si>
  <si>
    <t xml:space="preserve">TOTAL des deux feuilles  </t>
  </si>
  <si>
    <t xml:space="preserve">S-TOTAL Feuille 1  </t>
  </si>
  <si>
    <t xml:space="preserve">S-TOTAL Feuille 2  </t>
  </si>
  <si>
    <t>S-T - 1</t>
  </si>
  <si>
    <t>S-T - 2</t>
  </si>
  <si>
    <t>TOTAL Av. soc.</t>
  </si>
  <si>
    <t>Feuille 1</t>
  </si>
  <si>
    <t>Feuille 2</t>
  </si>
  <si>
    <t>TAUX VAC. EN %</t>
  </si>
  <si>
    <t>TOTAL DES HEURES DU MOIS</t>
  </si>
  <si>
    <t>70 ans et plus</t>
  </si>
  <si>
    <t>70 et plus</t>
  </si>
  <si>
    <t>Classes selon article 11,08</t>
  </si>
  <si>
    <t>1.  Mécanicien A</t>
  </si>
  <si>
    <t>2.  Mécanicien B</t>
  </si>
  <si>
    <t>ABSENCE DE TRAVAIL</t>
  </si>
  <si>
    <t>Salariés:</t>
  </si>
  <si>
    <t>Employeur: A</t>
  </si>
  <si>
    <t>Salariés: C</t>
  </si>
  <si>
    <t>Employeur: C</t>
  </si>
  <si>
    <t>Salariés: B</t>
  </si>
  <si>
    <t>Employeur: B</t>
  </si>
  <si>
    <t>Salariés: A</t>
  </si>
  <si>
    <t>S-T - 1+2</t>
  </si>
  <si>
    <t>835 Montée Masson, bureau 103, Terrebonne, QC, J6W 2C7</t>
  </si>
  <si>
    <t>Code d'absence de travail
(voir légende)</t>
  </si>
  <si>
    <t>Employeur</t>
  </si>
  <si>
    <t>Adresse</t>
  </si>
  <si>
    <t>Mois</t>
  </si>
  <si>
    <t>Le comité paritaire d'installation d'équipement pétrolier du québec</t>
  </si>
  <si>
    <t>65 à 69 ans</t>
  </si>
  <si>
    <t>Le Comité Paritaire d'Installation d'Équipement Pétrolier du Québec / CPIEPQ</t>
  </si>
  <si>
    <t>3.  Mécanicien C</t>
  </si>
  <si>
    <r>
      <t xml:space="preserve"> </t>
    </r>
    <r>
      <rPr>
        <b/>
        <sz val="9"/>
        <rFont val="Arial"/>
        <family val="2"/>
      </rPr>
      <t xml:space="preserve"> A.</t>
    </r>
    <r>
      <rPr>
        <sz val="9"/>
        <rFont val="Arial"/>
        <family val="2"/>
      </rPr>
      <t xml:space="preserve">  Mise à pied</t>
    </r>
  </si>
  <si>
    <r>
      <t xml:space="preserve"> </t>
    </r>
    <r>
      <rPr>
        <b/>
        <sz val="9"/>
        <rFont val="Arial"/>
        <family val="2"/>
      </rPr>
      <t xml:space="preserve"> B.</t>
    </r>
    <r>
      <rPr>
        <sz val="9"/>
        <rFont val="Arial"/>
        <family val="2"/>
      </rPr>
      <t xml:space="preserve">  Accident de travail</t>
    </r>
  </si>
  <si>
    <r>
      <t xml:space="preserve"> 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 Maladie</t>
    </r>
  </si>
  <si>
    <r>
      <rPr>
        <b/>
        <sz val="9"/>
        <rFont val="Arial"/>
        <family val="2"/>
      </rPr>
      <t>D.</t>
    </r>
    <r>
      <rPr>
        <sz val="9"/>
        <rFont val="Arial"/>
        <family val="2"/>
      </rPr>
      <t xml:space="preserve">  Licenciement</t>
    </r>
  </si>
  <si>
    <r>
      <rPr>
        <b/>
        <sz val="9"/>
        <rFont val="Arial"/>
        <family val="2"/>
      </rPr>
      <t>E.</t>
    </r>
    <r>
      <rPr>
        <sz val="9"/>
        <rFont val="Arial"/>
        <family val="2"/>
      </rPr>
      <t xml:space="preserve">  Départ</t>
    </r>
  </si>
  <si>
    <r>
      <rPr>
        <b/>
        <sz val="9"/>
        <rFont val="Arial"/>
        <family val="2"/>
      </rPr>
      <t>F.</t>
    </r>
    <r>
      <rPr>
        <sz val="9"/>
        <rFont val="Arial"/>
        <family val="2"/>
      </rPr>
      <t xml:space="preserve">  Vacances</t>
    </r>
  </si>
  <si>
    <t>65 ans à 69 ans</t>
  </si>
  <si>
    <t>PRIME / 
BONUS</t>
  </si>
  <si>
    <t>Lignes supp. sur l'onglet de Feuille 2</t>
  </si>
  <si>
    <t>TOTAL SALAIRES ET VACANCES
COLS. T + V</t>
  </si>
  <si>
    <t>PRÉLÈVEMENT 
0,5%</t>
  </si>
  <si>
    <t>Tableau sommaire</t>
  </si>
  <si>
    <t>Retraite employé</t>
  </si>
  <si>
    <t>Retraite employeur</t>
  </si>
  <si>
    <t>Assurances employé</t>
  </si>
  <si>
    <t>Assurances employeur</t>
  </si>
  <si>
    <t>Ajout retraite</t>
  </si>
  <si>
    <t xml:space="preserve">Total retraite : </t>
  </si>
  <si>
    <t xml:space="preserve">Total assurances : </t>
  </si>
  <si>
    <t xml:space="preserve">Total prélèvement : </t>
  </si>
  <si>
    <t>PRÉLÈVEMENT MUTUELLE</t>
  </si>
  <si>
    <t xml:space="preserve">Total vacances : </t>
  </si>
  <si>
    <t xml:space="preserve">Total ajustements : </t>
  </si>
  <si>
    <t xml:space="preserve">TOTAL DE LA REMISE MENSUELLE: </t>
  </si>
  <si>
    <t xml:space="preserve">Prélèvement mutuelle : </t>
  </si>
  <si>
    <t>JOURS FÉRIÉS ET VACANCES 
COLS. U x V</t>
  </si>
  <si>
    <t>TOTAL SALAIRES ET VACANCES
COLS. U + W</t>
  </si>
  <si>
    <t>x</t>
  </si>
  <si>
    <t>Employeur: M1</t>
  </si>
  <si>
    <t>Salariés: M1</t>
  </si>
  <si>
    <t>Employeur: M2</t>
  </si>
  <si>
    <t>Salariés: M2</t>
  </si>
  <si>
    <t>5.1 (Manœuvre 1ere année)</t>
  </si>
  <si>
    <t>5.2 (Manoeuvre 2e année)</t>
  </si>
  <si>
    <t>5.2 Manœuvre 2e année</t>
  </si>
  <si>
    <t>5.1 Manœuvre 1ere année</t>
  </si>
  <si>
    <t>5.1.  Manœuvre (1ère année)</t>
  </si>
  <si>
    <t>Classes
1, 2, 3,
5.1, 5.2, 6</t>
  </si>
  <si>
    <t>JOURS FÉRIÉS ET VACANCES
T * U</t>
  </si>
  <si>
    <t>5.2.  Manœuvre (2ième année)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</si>
</sst>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#,##0.00\ &quot;$&quot;_);\(#,##0.00\ &quot;$&quot;\)"/>
    <numFmt numFmtId="44" formatCode="_ * #,##0.00_)\ &quot;$&quot;_ ;_ * \(#,##0.00\)\ &quot;$&quot;_ ;_ * &quot;-&quot;??_)\ &quot;$&quot;_ ;_ @_ "/>
    <numFmt numFmtId="164" formatCode="#,##0.00\ &quot;$&quot;"/>
    <numFmt numFmtId="165" formatCode="#,##0.00\ _$"/>
    <numFmt numFmtId="166" formatCode="#,##0.00\ [$$-C0C]_);\(#,##0.00\ [$$-C0C]\)"/>
    <numFmt numFmtId="167" formatCode="[$-F800]dddd\,\ mmmm\ dd\,\ yyyy"/>
    <numFmt numFmtId="168" formatCode="_ * #,##0.00_)\ &quot;$&quot;_ ;_ * \(#,##0.00\)\ &quot;$&quot;_ ;_ * &quot; &quot;_)\ &quot;$&quot;_ ;_ @_ "/>
    <numFmt numFmtId="169" formatCode="_ * #,##0.00_)\ &quot;$&quot;_ ;_ * \(#,##0.00\)\ &quot;$&quot;_ ;\ &quot; &quot;\ ;_ @_ "/>
    <numFmt numFmtId="170" formatCode="_ * #,##0.00_)_ ;_ * \(#,##0.00\)\ ;\ &quot; &quot;\ ;_ @_ "/>
    <numFmt numFmtId="171" formatCode="_ * #,##0_)_ ;_ * \(#,##0\)\ ;\ &quot; &quot;\ ;_ @_ "/>
    <numFmt numFmtId="172" formatCode="_ * #,##0.000_)\ &quot;$&quot;_ ;_ * \(#,##0.000\)\ &quot;$&quot;_ ;_ * &quot;-&quot;??_)\ &quot;$&quot;_ ;_ @_ "/>
  </numFmts>
  <fonts count="39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sz val="12"/>
      <name val="Arial"/>
      <family val="2"/>
    </font>
    <font>
      <sz val="14"/>
      <name val="Impact"/>
      <family val="2"/>
    </font>
    <font>
      <sz val="13"/>
      <name val="Impact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2"/>
      <color theme="8" tint="-0.499984740745262"/>
      <name val="Impact"/>
      <family val="2"/>
    </font>
    <font>
      <b/>
      <sz val="12"/>
      <color theme="8" tint="-0.499984740745262"/>
      <name val="Impact"/>
      <family val="2"/>
    </font>
    <font>
      <b/>
      <sz val="10"/>
      <color theme="1"/>
      <name val="Arial"/>
      <family val="2"/>
    </font>
    <font>
      <b/>
      <sz val="10"/>
      <color theme="9" tint="-0.499984740745262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2" tint="-0.499984740745262"/>
      <name val="Arial"/>
      <family val="2"/>
    </font>
    <font>
      <sz val="14"/>
      <color theme="8" tint="-0.499984740745262"/>
      <name val="Impact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8DCE0"/>
        <bgColor indexed="64"/>
      </patternFill>
    </fill>
    <fill>
      <patternFill patternType="solid">
        <fgColor rgb="FFD9E5BD"/>
        <bgColor indexed="64"/>
      </patternFill>
    </fill>
    <fill>
      <patternFill patternType="solid">
        <fgColor rgb="FFF8FEE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FDDED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499984740745262"/>
        <bgColor indexed="64"/>
      </patternFill>
    </fill>
  </fills>
  <borders count="1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9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9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5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5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theme="9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theme="9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theme="5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9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-0.499984740745262"/>
      </top>
      <bottom style="medium">
        <color indexed="64"/>
      </bottom>
      <diagonal/>
    </border>
    <border>
      <left style="thin">
        <color indexed="64"/>
      </left>
      <right/>
      <top style="thin">
        <color theme="9" tint="-0.499984740745262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theme="9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9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9" tint="-0.499984740745262"/>
      </bottom>
      <diagonal/>
    </border>
    <border>
      <left style="thin">
        <color indexed="64"/>
      </left>
      <right/>
      <top/>
      <bottom style="thin">
        <color theme="9" tint="-0.499984740745262"/>
      </bottom>
      <diagonal/>
    </border>
    <border>
      <left style="thin">
        <color indexed="64"/>
      </left>
      <right style="thick">
        <color indexed="64"/>
      </right>
      <top/>
      <bottom style="thin">
        <color theme="9" tint="-0.499984740745262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8" fillId="0" borderId="0" applyFont="0" applyFill="0" applyBorder="0" applyAlignment="0" applyProtection="0"/>
  </cellStyleXfs>
  <cellXfs count="520">
    <xf numFmtId="0" fontId="0" fillId="0" borderId="0" xfId="0"/>
    <xf numFmtId="0" fontId="21" fillId="2" borderId="1" xfId="0" applyFont="1" applyFill="1" applyBorder="1" applyAlignment="1" applyProtection="1">
      <alignment horizontal="center"/>
      <protection hidden="1"/>
    </xf>
    <xf numFmtId="0" fontId="21" fillId="2" borderId="2" xfId="0" applyFont="1" applyFill="1" applyBorder="1" applyAlignment="1" applyProtection="1">
      <alignment horizontal="center"/>
      <protection hidden="1"/>
    </xf>
    <xf numFmtId="0" fontId="0" fillId="4" borderId="6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44" fontId="11" fillId="0" borderId="0" xfId="1" applyFont="1" applyAlignment="1" applyProtection="1">
      <alignment horizontal="center"/>
    </xf>
    <xf numFmtId="44" fontId="11" fillId="0" borderId="0" xfId="1" applyFont="1" applyProtection="1"/>
    <xf numFmtId="164" fontId="11" fillId="0" borderId="0" xfId="1" applyNumberFormat="1" applyFont="1" applyProtection="1"/>
    <xf numFmtId="0" fontId="0" fillId="0" borderId="0" xfId="0" applyAlignment="1">
      <alignment horizontal="right"/>
    </xf>
    <xf numFmtId="170" fontId="10" fillId="3" borderId="8" xfId="0" applyNumberFormat="1" applyFont="1" applyFill="1" applyBorder="1" applyAlignment="1">
      <alignment horizontal="right"/>
    </xf>
    <xf numFmtId="169" fontId="10" fillId="4" borderId="7" xfId="0" applyNumberFormat="1" applyFont="1" applyFill="1" applyBorder="1" applyAlignment="1" applyProtection="1">
      <alignment horizontal="right"/>
      <protection locked="0"/>
    </xf>
    <xf numFmtId="169" fontId="10" fillId="4" borderId="7" xfId="1" applyNumberFormat="1" applyFont="1" applyFill="1" applyBorder="1" applyAlignment="1" applyProtection="1">
      <alignment horizontal="center"/>
      <protection locked="0"/>
    </xf>
    <xf numFmtId="49" fontId="10" fillId="4" borderId="7" xfId="0" applyNumberFormat="1" applyFont="1" applyFill="1" applyBorder="1" applyAlignment="1" applyProtection="1">
      <alignment horizontal="center"/>
      <protection locked="0"/>
    </xf>
    <xf numFmtId="169" fontId="10" fillId="4" borderId="12" xfId="1" applyNumberFormat="1" applyFont="1" applyFill="1" applyBorder="1" applyAlignment="1" applyProtection="1">
      <alignment horizontal="center"/>
      <protection locked="0"/>
    </xf>
    <xf numFmtId="170" fontId="22" fillId="0" borderId="7" xfId="0" applyNumberFormat="1" applyFont="1" applyBorder="1" applyAlignment="1" applyProtection="1">
      <alignment horizontal="center"/>
      <protection locked="0"/>
    </xf>
    <xf numFmtId="170" fontId="22" fillId="0" borderId="4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shrinkToFit="1"/>
    </xf>
    <xf numFmtId="0" fontId="0" fillId="0" borderId="0" xfId="0" applyAlignment="1" applyProtection="1">
      <alignment shrinkToFit="1"/>
      <protection hidden="1"/>
    </xf>
    <xf numFmtId="49" fontId="2" fillId="4" borderId="13" xfId="0" applyNumberFormat="1" applyFont="1" applyFill="1" applyBorder="1" applyAlignment="1" applyProtection="1">
      <alignment shrinkToFit="1"/>
      <protection locked="0"/>
    </xf>
    <xf numFmtId="0" fontId="23" fillId="0" borderId="0" xfId="0" applyFont="1" applyAlignment="1">
      <alignment shrinkToFit="1"/>
    </xf>
    <xf numFmtId="0" fontId="23" fillId="0" borderId="0" xfId="0" applyFont="1" applyAlignment="1" applyProtection="1">
      <alignment shrinkToFit="1"/>
      <protection hidden="1"/>
    </xf>
    <xf numFmtId="0" fontId="12" fillId="0" borderId="0" xfId="0" applyFont="1" applyAlignment="1">
      <alignment horizontal="center" shrinkToFit="1"/>
    </xf>
    <xf numFmtId="0" fontId="21" fillId="2" borderId="1" xfId="0" applyFont="1" applyFill="1" applyBorder="1" applyAlignment="1" applyProtection="1">
      <alignment horizontal="center" shrinkToFit="1"/>
      <protection hidden="1"/>
    </xf>
    <xf numFmtId="0" fontId="21" fillId="2" borderId="2" xfId="0" applyFont="1" applyFill="1" applyBorder="1" applyAlignment="1" applyProtection="1">
      <alignment horizontal="center" shrinkToFit="1"/>
      <protection hidden="1"/>
    </xf>
    <xf numFmtId="169" fontId="10" fillId="4" borderId="5" xfId="0" applyNumberFormat="1" applyFont="1" applyFill="1" applyBorder="1" applyAlignment="1" applyProtection="1">
      <alignment horizontal="right" shrinkToFit="1"/>
      <protection locked="0"/>
    </xf>
    <xf numFmtId="170" fontId="10" fillId="0" borderId="5" xfId="0" applyNumberFormat="1" applyFont="1" applyBorder="1" applyAlignment="1" applyProtection="1">
      <alignment horizontal="right" shrinkToFit="1"/>
      <protection locked="0"/>
    </xf>
    <xf numFmtId="169" fontId="10" fillId="4" borderId="4" xfId="1" applyNumberFormat="1" applyFont="1" applyFill="1" applyBorder="1" applyAlignment="1" applyProtection="1">
      <alignment horizontal="center" shrinkToFit="1"/>
      <protection locked="0"/>
    </xf>
    <xf numFmtId="44" fontId="11" fillId="0" borderId="0" xfId="1" applyFont="1" applyAlignment="1">
      <alignment horizontal="center" shrinkToFit="1"/>
    </xf>
    <xf numFmtId="0" fontId="0" fillId="0" borderId="0" xfId="0" applyAlignment="1">
      <alignment horizontal="center" shrinkToFit="1"/>
    </xf>
    <xf numFmtId="169" fontId="10" fillId="4" borderId="7" xfId="0" applyNumberFormat="1" applyFont="1" applyFill="1" applyBorder="1" applyAlignment="1" applyProtection="1">
      <alignment horizontal="right" shrinkToFit="1"/>
      <protection locked="0"/>
    </xf>
    <xf numFmtId="170" fontId="10" fillId="0" borderId="7" xfId="0" applyNumberFormat="1" applyFont="1" applyBorder="1" applyAlignment="1" applyProtection="1">
      <alignment horizontal="right" shrinkToFit="1"/>
      <protection locked="0"/>
    </xf>
    <xf numFmtId="44" fontId="11" fillId="0" borderId="0" xfId="1" applyFont="1" applyAlignment="1">
      <alignment shrinkToFit="1"/>
    </xf>
    <xf numFmtId="169" fontId="10" fillId="4" borderId="7" xfId="1" applyNumberFormat="1" applyFont="1" applyFill="1" applyBorder="1" applyAlignment="1" applyProtection="1">
      <alignment horizontal="center" shrinkToFit="1"/>
      <protection locked="0"/>
    </xf>
    <xf numFmtId="164" fontId="11" fillId="0" borderId="0" xfId="1" applyNumberFormat="1" applyFont="1" applyAlignment="1">
      <alignment shrinkToFit="1"/>
    </xf>
    <xf numFmtId="44" fontId="22" fillId="0" borderId="0" xfId="1" applyFont="1" applyAlignment="1">
      <alignment shrinkToFit="1"/>
    </xf>
    <xf numFmtId="44" fontId="0" fillId="0" borderId="0" xfId="0" applyNumberFormat="1" applyAlignment="1">
      <alignment horizontal="right" shrinkToFit="1"/>
    </xf>
    <xf numFmtId="44" fontId="23" fillId="0" borderId="0" xfId="0" applyNumberFormat="1" applyFont="1" applyAlignment="1">
      <alignment horizontal="right" shrinkToFit="1"/>
    </xf>
    <xf numFmtId="0" fontId="0" fillId="4" borderId="0" xfId="0" applyFill="1" applyAlignment="1" applyProtection="1">
      <alignment shrinkToFit="1"/>
      <protection hidden="1"/>
    </xf>
    <xf numFmtId="0" fontId="23" fillId="4" borderId="0" xfId="0" applyFont="1" applyFill="1" applyAlignment="1" applyProtection="1">
      <alignment shrinkToFit="1"/>
      <protection hidden="1"/>
    </xf>
    <xf numFmtId="169" fontId="10" fillId="6" borderId="7" xfId="1" applyNumberFormat="1" applyFont="1" applyFill="1" applyBorder="1" applyAlignment="1" applyProtection="1">
      <alignment horizontal="right"/>
    </xf>
    <xf numFmtId="169" fontId="11" fillId="6" borderId="4" xfId="1" applyNumberFormat="1" applyFont="1" applyFill="1" applyBorder="1" applyAlignment="1" applyProtection="1">
      <alignment horizontal="right"/>
    </xf>
    <xf numFmtId="49" fontId="10" fillId="4" borderId="4" xfId="0" applyNumberFormat="1" applyFont="1" applyFill="1" applyBorder="1" applyAlignment="1" applyProtection="1">
      <alignment horizontal="center" shrinkToFit="1"/>
      <protection locked="0"/>
    </xf>
    <xf numFmtId="7" fontId="10" fillId="10" borderId="7" xfId="1" applyNumberFormat="1" applyFont="1" applyFill="1" applyBorder="1" applyAlignment="1" applyProtection="1">
      <alignment shrinkToFit="1"/>
    </xf>
    <xf numFmtId="7" fontId="10" fillId="11" borderId="7" xfId="1" applyNumberFormat="1" applyFont="1" applyFill="1" applyBorder="1" applyAlignment="1" applyProtection="1">
      <alignment shrinkToFit="1"/>
    </xf>
    <xf numFmtId="7" fontId="10" fillId="12" borderId="7" xfId="1" applyNumberFormat="1" applyFont="1" applyFill="1" applyBorder="1" applyAlignment="1" applyProtection="1">
      <alignment shrinkToFit="1"/>
    </xf>
    <xf numFmtId="169" fontId="10" fillId="4" borderId="12" xfId="0" applyNumberFormat="1" applyFont="1" applyFill="1" applyBorder="1" applyAlignment="1" applyProtection="1">
      <alignment horizontal="right" shrinkToFit="1"/>
      <protection locked="0"/>
    </xf>
    <xf numFmtId="170" fontId="10" fillId="0" borderId="12" xfId="0" applyNumberFormat="1" applyFont="1" applyBorder="1" applyAlignment="1" applyProtection="1">
      <alignment horizontal="right" shrinkToFit="1"/>
      <protection locked="0"/>
    </xf>
    <xf numFmtId="169" fontId="10" fillId="4" borderId="12" xfId="1" applyNumberFormat="1" applyFont="1" applyFill="1" applyBorder="1" applyAlignment="1" applyProtection="1">
      <alignment horizontal="center" shrinkToFit="1"/>
      <protection locked="0"/>
    </xf>
    <xf numFmtId="10" fontId="10" fillId="15" borderId="71" xfId="1" applyNumberFormat="1" applyFont="1" applyFill="1" applyBorder="1" applyAlignment="1" applyProtection="1">
      <alignment horizontal="right" shrinkToFit="1"/>
      <protection locked="0"/>
    </xf>
    <xf numFmtId="10" fontId="10" fillId="15" borderId="7" xfId="1" applyNumberFormat="1" applyFont="1" applyFill="1" applyBorder="1" applyAlignment="1" applyProtection="1">
      <alignment horizontal="right" shrinkToFit="1"/>
      <protection locked="0"/>
    </xf>
    <xf numFmtId="7" fontId="10" fillId="10" borderId="5" xfId="1" applyNumberFormat="1" applyFont="1" applyFill="1" applyBorder="1" applyAlignment="1" applyProtection="1">
      <alignment shrinkToFit="1"/>
    </xf>
    <xf numFmtId="0" fontId="12" fillId="0" borderId="0" xfId="0" applyFont="1" applyAlignment="1">
      <alignment horizontal="center"/>
    </xf>
    <xf numFmtId="169" fontId="10" fillId="6" borderId="81" xfId="1" applyNumberFormat="1" applyFont="1" applyFill="1" applyBorder="1" applyAlignment="1" applyProtection="1">
      <alignment horizontal="right"/>
    </xf>
    <xf numFmtId="169" fontId="10" fillId="6" borderId="83" xfId="1" applyNumberFormat="1" applyFont="1" applyFill="1" applyBorder="1" applyAlignment="1" applyProtection="1">
      <alignment horizontal="right"/>
    </xf>
    <xf numFmtId="0" fontId="0" fillId="4" borderId="24" xfId="0" applyFill="1" applyBorder="1" applyAlignment="1" applyProtection="1">
      <alignment horizontal="left"/>
      <protection locked="0"/>
    </xf>
    <xf numFmtId="0" fontId="0" fillId="4" borderId="84" xfId="0" applyFill="1" applyBorder="1" applyAlignment="1" applyProtection="1">
      <alignment horizontal="left"/>
      <protection locked="0"/>
    </xf>
    <xf numFmtId="169" fontId="10" fillId="4" borderId="84" xfId="0" applyNumberFormat="1" applyFont="1" applyFill="1" applyBorder="1" applyAlignment="1" applyProtection="1">
      <alignment horizontal="right"/>
      <protection locked="0"/>
    </xf>
    <xf numFmtId="49" fontId="10" fillId="4" borderId="84" xfId="0" applyNumberFormat="1" applyFont="1" applyFill="1" applyBorder="1" applyAlignment="1" applyProtection="1">
      <alignment horizontal="center"/>
      <protection locked="0"/>
    </xf>
    <xf numFmtId="169" fontId="10" fillId="4" borderId="84" xfId="1" applyNumberFormat="1" applyFont="1" applyFill="1" applyBorder="1" applyAlignment="1" applyProtection="1">
      <alignment horizontal="center"/>
      <protection locked="0"/>
    </xf>
    <xf numFmtId="170" fontId="22" fillId="0" borderId="27" xfId="0" applyNumberFormat="1" applyFont="1" applyBorder="1" applyAlignment="1" applyProtection="1">
      <alignment horizontal="center"/>
      <protection locked="0"/>
    </xf>
    <xf numFmtId="170" fontId="22" fillId="0" borderId="84" xfId="0" applyNumberFormat="1" applyFont="1" applyBorder="1" applyAlignment="1" applyProtection="1">
      <alignment horizontal="center"/>
      <protection locked="0"/>
    </xf>
    <xf numFmtId="10" fontId="10" fillId="15" borderId="27" xfId="1" applyNumberFormat="1" applyFont="1" applyFill="1" applyBorder="1" applyAlignment="1" applyProtection="1">
      <alignment horizontal="right" shrinkToFit="1"/>
      <protection locked="0"/>
    </xf>
    <xf numFmtId="169" fontId="10" fillId="4" borderId="84" xfId="0" applyNumberFormat="1" applyFont="1" applyFill="1" applyBorder="1" applyAlignment="1" applyProtection="1">
      <alignment horizontal="right" shrinkToFit="1"/>
      <protection locked="0"/>
    </xf>
    <xf numFmtId="170" fontId="10" fillId="0" borderId="84" xfId="0" applyNumberFormat="1" applyFont="1" applyBorder="1" applyAlignment="1" applyProtection="1">
      <alignment horizontal="right" shrinkToFit="1"/>
      <protection locked="0"/>
    </xf>
    <xf numFmtId="49" fontId="10" fillId="4" borderId="27" xfId="0" applyNumberFormat="1" applyFont="1" applyFill="1" applyBorder="1" applyAlignment="1" applyProtection="1">
      <alignment horizontal="center" shrinkToFit="1"/>
      <protection locked="0"/>
    </xf>
    <xf numFmtId="169" fontId="10" fillId="4" borderId="84" xfId="1" applyNumberFormat="1" applyFont="1" applyFill="1" applyBorder="1" applyAlignment="1" applyProtection="1">
      <alignment horizontal="center" shrinkToFit="1"/>
      <protection locked="0"/>
    </xf>
    <xf numFmtId="49" fontId="10" fillId="4" borderId="5" xfId="0" applyNumberFormat="1" applyFont="1" applyFill="1" applyBorder="1" applyAlignment="1" applyProtection="1">
      <alignment horizontal="center" shrinkToFit="1"/>
      <protection locked="0"/>
    </xf>
    <xf numFmtId="169" fontId="10" fillId="4" borderId="5" xfId="1" applyNumberFormat="1" applyFont="1" applyFill="1" applyBorder="1" applyAlignment="1" applyProtection="1">
      <alignment horizontal="center" shrinkToFit="1"/>
      <protection locked="0"/>
    </xf>
    <xf numFmtId="169" fontId="10" fillId="6" borderId="28" xfId="1" applyNumberFormat="1" applyFont="1" applyFill="1" applyBorder="1" applyAlignment="1" applyProtection="1">
      <alignment horizontal="right"/>
    </xf>
    <xf numFmtId="169" fontId="10" fillId="6" borderId="27" xfId="1" applyNumberFormat="1" applyFont="1" applyFill="1" applyBorder="1" applyAlignment="1" applyProtection="1">
      <alignment horizontal="right"/>
    </xf>
    <xf numFmtId="169" fontId="10" fillId="6" borderId="13" xfId="1" applyNumberFormat="1" applyFont="1" applyFill="1" applyBorder="1" applyAlignment="1" applyProtection="1">
      <alignment horizontal="right"/>
    </xf>
    <xf numFmtId="171" fontId="10" fillId="0" borderId="71" xfId="0" applyNumberFormat="1" applyFont="1" applyBorder="1" applyAlignment="1" applyProtection="1">
      <alignment horizontal="center" wrapText="1" shrinkToFit="1"/>
      <protection locked="0"/>
    </xf>
    <xf numFmtId="171" fontId="10" fillId="0" borderId="7" xfId="0" applyNumberFormat="1" applyFont="1" applyBorder="1" applyAlignment="1" applyProtection="1">
      <alignment horizontal="center" wrapText="1" shrinkToFit="1"/>
      <protection locked="0"/>
    </xf>
    <xf numFmtId="171" fontId="10" fillId="0" borderId="25" xfId="0" applyNumberFormat="1" applyFont="1" applyBorder="1" applyAlignment="1" applyProtection="1">
      <alignment horizontal="center" wrapText="1" shrinkToFit="1"/>
      <protection locked="0"/>
    </xf>
    <xf numFmtId="170" fontId="10" fillId="0" borderId="50" xfId="0" applyNumberFormat="1" applyFont="1" applyBorder="1" applyAlignment="1" applyProtection="1">
      <alignment shrinkToFit="1"/>
      <protection locked="0"/>
    </xf>
    <xf numFmtId="170" fontId="10" fillId="0" borderId="94" xfId="0" applyNumberFormat="1" applyFont="1" applyBorder="1" applyAlignment="1" applyProtection="1">
      <alignment horizontal="right" shrinkToFit="1"/>
      <protection locked="0"/>
    </xf>
    <xf numFmtId="170" fontId="10" fillId="0" borderId="65" xfId="0" applyNumberFormat="1" applyFont="1" applyBorder="1" applyAlignment="1" applyProtection="1">
      <alignment horizontal="right" shrinkToFit="1"/>
      <protection locked="0"/>
    </xf>
    <xf numFmtId="170" fontId="10" fillId="0" borderId="49" xfId="0" applyNumberFormat="1" applyFont="1" applyBorder="1" applyAlignment="1" applyProtection="1">
      <alignment horizontal="right" shrinkToFit="1"/>
      <protection locked="0"/>
    </xf>
    <xf numFmtId="171" fontId="10" fillId="0" borderId="12" xfId="0" applyNumberFormat="1" applyFont="1" applyBorder="1" applyAlignment="1" applyProtection="1">
      <alignment horizontal="center" wrapText="1" shrinkToFit="1"/>
      <protection locked="0"/>
    </xf>
    <xf numFmtId="171" fontId="10" fillId="0" borderId="4" xfId="0" applyNumberFormat="1" applyFont="1" applyBorder="1" applyAlignment="1" applyProtection="1">
      <alignment horizontal="center" wrapText="1" shrinkToFit="1"/>
      <protection locked="0"/>
    </xf>
    <xf numFmtId="0" fontId="23" fillId="4" borderId="101" xfId="0" applyFont="1" applyFill="1" applyBorder="1" applyAlignment="1" applyProtection="1">
      <alignment shrinkToFit="1"/>
      <protection hidden="1"/>
    </xf>
    <xf numFmtId="0" fontId="0" fillId="0" borderId="58" xfId="0" applyBorder="1" applyAlignment="1" applyProtection="1">
      <alignment shrinkToFit="1"/>
      <protection hidden="1"/>
    </xf>
    <xf numFmtId="0" fontId="11" fillId="0" borderId="0" xfId="0" applyFont="1" applyAlignment="1" applyProtection="1">
      <alignment shrinkToFit="1"/>
      <protection locked="0"/>
    </xf>
    <xf numFmtId="170" fontId="21" fillId="3" borderId="3" xfId="0" applyNumberFormat="1" applyFont="1" applyFill="1" applyBorder="1" applyAlignment="1" applyProtection="1">
      <alignment horizontal="right" shrinkToFit="1"/>
      <protection hidden="1"/>
    </xf>
    <xf numFmtId="170" fontId="21" fillId="3" borderId="4" xfId="0" applyNumberFormat="1" applyFont="1" applyFill="1" applyBorder="1" applyAlignment="1" applyProtection="1">
      <alignment horizontal="right" shrinkToFit="1"/>
      <protection hidden="1"/>
    </xf>
    <xf numFmtId="170" fontId="21" fillId="3" borderId="11" xfId="0" applyNumberFormat="1" applyFont="1" applyFill="1" applyBorder="1" applyAlignment="1" applyProtection="1">
      <alignment horizontal="right" shrinkToFit="1"/>
      <protection hidden="1"/>
    </xf>
    <xf numFmtId="170" fontId="0" fillId="3" borderId="14" xfId="0" applyNumberFormat="1" applyFill="1" applyBorder="1" applyAlignment="1" applyProtection="1">
      <alignment shrinkToFit="1"/>
      <protection hidden="1"/>
    </xf>
    <xf numFmtId="170" fontId="0" fillId="3" borderId="15" xfId="0" applyNumberFormat="1" applyFill="1" applyBorder="1" applyAlignment="1" applyProtection="1">
      <alignment shrinkToFit="1"/>
      <protection hidden="1"/>
    </xf>
    <xf numFmtId="170" fontId="0" fillId="3" borderId="16" xfId="0" applyNumberFormat="1" applyFill="1" applyBorder="1" applyAlignment="1" applyProtection="1">
      <alignment shrinkToFit="1"/>
      <protection hidden="1"/>
    </xf>
    <xf numFmtId="170" fontId="0" fillId="3" borderId="17" xfId="0" applyNumberFormat="1" applyFill="1" applyBorder="1" applyAlignment="1" applyProtection="1">
      <alignment shrinkToFit="1"/>
      <protection hidden="1"/>
    </xf>
    <xf numFmtId="170" fontId="0" fillId="3" borderId="7" xfId="0" applyNumberFormat="1" applyFill="1" applyBorder="1" applyAlignment="1" applyProtection="1">
      <alignment shrinkToFit="1"/>
      <protection hidden="1"/>
    </xf>
    <xf numFmtId="170" fontId="0" fillId="3" borderId="18" xfId="0" applyNumberFormat="1" applyFill="1" applyBorder="1" applyAlignment="1" applyProtection="1">
      <alignment shrinkToFit="1"/>
      <protection hidden="1"/>
    </xf>
    <xf numFmtId="170" fontId="24" fillId="3" borderId="19" xfId="0" applyNumberFormat="1" applyFont="1" applyFill="1" applyBorder="1" applyAlignment="1" applyProtection="1">
      <alignment shrinkToFit="1"/>
      <protection hidden="1"/>
    </xf>
    <xf numFmtId="170" fontId="24" fillId="3" borderId="20" xfId="0" applyNumberFormat="1" applyFont="1" applyFill="1" applyBorder="1" applyAlignment="1" applyProtection="1">
      <alignment shrinkToFit="1"/>
      <protection hidden="1"/>
    </xf>
    <xf numFmtId="170" fontId="24" fillId="3" borderId="21" xfId="0" applyNumberFormat="1" applyFont="1" applyFill="1" applyBorder="1" applyAlignment="1" applyProtection="1">
      <alignment shrinkToFit="1"/>
      <protection hidden="1"/>
    </xf>
    <xf numFmtId="170" fontId="21" fillId="3" borderId="3" xfId="0" applyNumberFormat="1" applyFont="1" applyFill="1" applyBorder="1" applyAlignment="1" applyProtection="1">
      <alignment horizontal="right"/>
      <protection hidden="1"/>
    </xf>
    <xf numFmtId="170" fontId="21" fillId="3" borderId="4" xfId="0" applyNumberFormat="1" applyFont="1" applyFill="1" applyBorder="1" applyAlignment="1" applyProtection="1">
      <alignment horizontal="right"/>
      <protection hidden="1"/>
    </xf>
    <xf numFmtId="170" fontId="21" fillId="3" borderId="11" xfId="0" applyNumberFormat="1" applyFont="1" applyFill="1" applyBorder="1" applyAlignment="1" applyProtection="1">
      <alignment horizontal="right"/>
      <protection hidden="1"/>
    </xf>
    <xf numFmtId="169" fontId="10" fillId="4" borderId="25" xfId="1" applyNumberFormat="1" applyFont="1" applyFill="1" applyBorder="1" applyAlignment="1" applyProtection="1">
      <alignment horizontal="center"/>
      <protection locked="0"/>
    </xf>
    <xf numFmtId="169" fontId="11" fillId="6" borderId="25" xfId="1" applyNumberFormat="1" applyFont="1" applyFill="1" applyBorder="1" applyAlignment="1" applyProtection="1">
      <alignment horizontal="right"/>
    </xf>
    <xf numFmtId="169" fontId="10" fillId="6" borderId="127" xfId="1" applyNumberFormat="1" applyFont="1" applyFill="1" applyBorder="1" applyAlignment="1" applyProtection="1">
      <alignment horizontal="right"/>
    </xf>
    <xf numFmtId="170" fontId="10" fillId="3" borderId="134" xfId="0" applyNumberFormat="1" applyFont="1" applyFill="1" applyBorder="1" applyAlignment="1">
      <alignment horizontal="right"/>
    </xf>
    <xf numFmtId="170" fontId="10" fillId="0" borderId="34" xfId="0" applyNumberFormat="1" applyFont="1" applyBorder="1" applyAlignment="1" applyProtection="1">
      <alignment shrinkToFit="1"/>
      <protection locked="0"/>
    </xf>
    <xf numFmtId="170" fontId="10" fillId="0" borderId="48" xfId="0" applyNumberFormat="1" applyFont="1" applyBorder="1" applyAlignment="1" applyProtection="1">
      <alignment shrinkToFit="1"/>
      <protection locked="0"/>
    </xf>
    <xf numFmtId="170" fontId="10" fillId="0" borderId="47" xfId="0" applyNumberFormat="1" applyFont="1" applyBorder="1" applyAlignment="1" applyProtection="1">
      <alignment shrinkToFit="1"/>
      <protection locked="0"/>
    </xf>
    <xf numFmtId="7" fontId="10" fillId="12" borderId="84" xfId="1" applyNumberFormat="1" applyFont="1" applyFill="1" applyBorder="1" applyAlignment="1" applyProtection="1">
      <alignment shrinkToFit="1"/>
    </xf>
    <xf numFmtId="2" fontId="10" fillId="0" borderId="7" xfId="0" applyNumberFormat="1" applyFont="1" applyBorder="1" applyAlignment="1" applyProtection="1">
      <alignment horizontal="center" shrinkToFit="1"/>
      <protection locked="0"/>
    </xf>
    <xf numFmtId="2" fontId="10" fillId="0" borderId="4" xfId="0" applyNumberFormat="1" applyFont="1" applyBorder="1" applyAlignment="1" applyProtection="1">
      <alignment horizontal="center" wrapText="1"/>
      <protection locked="0"/>
    </xf>
    <xf numFmtId="2" fontId="10" fillId="0" borderId="7" xfId="0" applyNumberFormat="1" applyFont="1" applyBorder="1" applyAlignment="1" applyProtection="1">
      <alignment horizontal="center"/>
      <protection locked="0"/>
    </xf>
    <xf numFmtId="2" fontId="10" fillId="0" borderId="12" xfId="0" applyNumberFormat="1" applyFont="1" applyBorder="1" applyAlignment="1" applyProtection="1">
      <alignment horizontal="center"/>
      <protection locked="0"/>
    </xf>
    <xf numFmtId="2" fontId="10" fillId="0" borderId="4" xfId="0" applyNumberFormat="1" applyFont="1" applyBorder="1" applyAlignment="1" applyProtection="1">
      <alignment horizontal="center"/>
      <protection locked="0"/>
    </xf>
    <xf numFmtId="3" fontId="22" fillId="4" borderId="9" xfId="0" applyNumberFormat="1" applyFont="1" applyFill="1" applyBorder="1" applyAlignment="1" applyProtection="1">
      <alignment horizontal="left" shrinkToFit="1"/>
      <protection locked="0"/>
    </xf>
    <xf numFmtId="0" fontId="22" fillId="4" borderId="5" xfId="0" applyFont="1" applyFill="1" applyBorder="1" applyAlignment="1" applyProtection="1">
      <alignment horizontal="left" wrapText="1" shrinkToFit="1"/>
      <protection locked="0"/>
    </xf>
    <xf numFmtId="170" fontId="22" fillId="0" borderId="5" xfId="0" applyNumberFormat="1" applyFont="1" applyBorder="1" applyAlignment="1" applyProtection="1">
      <alignment horizontal="center" shrinkToFit="1"/>
      <protection locked="0"/>
    </xf>
    <xf numFmtId="0" fontId="22" fillId="4" borderId="6" xfId="0" applyFont="1" applyFill="1" applyBorder="1" applyAlignment="1" applyProtection="1">
      <alignment horizontal="left" shrinkToFit="1"/>
      <protection locked="0"/>
    </xf>
    <xf numFmtId="0" fontId="22" fillId="4" borderId="7" xfId="0" applyFont="1" applyFill="1" applyBorder="1" applyAlignment="1" applyProtection="1">
      <alignment horizontal="left" wrapText="1" shrinkToFit="1"/>
      <protection locked="0"/>
    </xf>
    <xf numFmtId="0" fontId="22" fillId="4" borderId="46" xfId="0" applyFont="1" applyFill="1" applyBorder="1" applyAlignment="1" applyProtection="1">
      <alignment horizontal="left" shrinkToFit="1"/>
      <protection locked="0"/>
    </xf>
    <xf numFmtId="0" fontId="22" fillId="4" borderId="12" xfId="0" applyFont="1" applyFill="1" applyBorder="1" applyAlignment="1" applyProtection="1">
      <alignment horizontal="left" wrapText="1" shrinkToFit="1"/>
      <protection locked="0"/>
    </xf>
    <xf numFmtId="0" fontId="22" fillId="4" borderId="24" xfId="0" applyFont="1" applyFill="1" applyBorder="1" applyAlignment="1" applyProtection="1">
      <alignment horizontal="left" shrinkToFit="1"/>
      <protection locked="0"/>
    </xf>
    <xf numFmtId="0" fontId="22" fillId="4" borderId="84" xfId="0" applyFont="1" applyFill="1" applyBorder="1" applyAlignment="1" applyProtection="1">
      <alignment horizontal="left" wrapText="1" shrinkToFit="1"/>
      <protection locked="0"/>
    </xf>
    <xf numFmtId="170" fontId="21" fillId="3" borderId="71" xfId="0" applyNumberFormat="1" applyFont="1" applyFill="1" applyBorder="1" applyAlignment="1" applyProtection="1">
      <alignment horizontal="right"/>
      <protection hidden="1"/>
    </xf>
    <xf numFmtId="170" fontId="21" fillId="3" borderId="7" xfId="0" applyNumberFormat="1" applyFont="1" applyFill="1" applyBorder="1" applyAlignment="1" applyProtection="1">
      <alignment horizontal="right"/>
      <protection hidden="1"/>
    </xf>
    <xf numFmtId="0" fontId="21" fillId="2" borderId="10" xfId="0" applyFont="1" applyFill="1" applyBorder="1" applyAlignment="1" applyProtection="1">
      <alignment horizontal="center" vertical="center" wrapText="1"/>
      <protection hidden="1"/>
    </xf>
    <xf numFmtId="0" fontId="21" fillId="2" borderId="2" xfId="0" applyFont="1" applyFill="1" applyBorder="1" applyAlignment="1" applyProtection="1">
      <alignment horizontal="center" vertical="center" wrapText="1"/>
      <protection hidden="1"/>
    </xf>
    <xf numFmtId="0" fontId="21" fillId="2" borderId="2" xfId="0" applyFont="1" applyFill="1" applyBorder="1" applyAlignment="1" applyProtection="1">
      <alignment horizontal="center" vertical="center" wrapText="1" shrinkToFit="1"/>
      <protection hidden="1"/>
    </xf>
    <xf numFmtId="0" fontId="21" fillId="2" borderId="10" xfId="0" applyFont="1" applyFill="1" applyBorder="1" applyAlignment="1" applyProtection="1">
      <alignment horizontal="center" vertical="center" wrapText="1" shrinkToFit="1"/>
      <protection hidden="1"/>
    </xf>
    <xf numFmtId="2" fontId="10" fillId="6" borderId="71" xfId="1" applyNumberFormat="1" applyFont="1" applyFill="1" applyBorder="1" applyAlignment="1" applyProtection="1">
      <alignment horizontal="center" shrinkToFit="1"/>
    </xf>
    <xf numFmtId="2" fontId="10" fillId="6" borderId="7" xfId="1" applyNumberFormat="1" applyFont="1" applyFill="1" applyBorder="1" applyAlignment="1" applyProtection="1">
      <alignment horizontal="center" shrinkToFit="1"/>
    </xf>
    <xf numFmtId="7" fontId="10" fillId="6" borderId="117" xfId="1" applyNumberFormat="1" applyFont="1" applyFill="1" applyBorder="1" applyAlignment="1" applyProtection="1">
      <alignment horizontal="right" vertical="center" shrinkToFit="1"/>
    </xf>
    <xf numFmtId="169" fontId="10" fillId="6" borderId="118" xfId="1" applyNumberFormat="1" applyFont="1" applyFill="1" applyBorder="1" applyAlignment="1" applyProtection="1">
      <alignment horizontal="right" vertical="center" shrinkToFit="1"/>
    </xf>
    <xf numFmtId="7" fontId="10" fillId="6" borderId="35" xfId="1" applyNumberFormat="1" applyFont="1" applyFill="1" applyBorder="1" applyAlignment="1" applyProtection="1">
      <alignment horizontal="right" vertical="center" shrinkToFit="1"/>
    </xf>
    <xf numFmtId="169" fontId="10" fillId="6" borderId="29" xfId="1" applyNumberFormat="1" applyFont="1" applyFill="1" applyBorder="1" applyAlignment="1" applyProtection="1">
      <alignment horizontal="right" vertical="center" shrinkToFit="1"/>
    </xf>
    <xf numFmtId="7" fontId="10" fillId="6" borderId="91" xfId="1" applyNumberFormat="1" applyFont="1" applyFill="1" applyBorder="1" applyAlignment="1" applyProtection="1">
      <alignment horizontal="right" vertical="center" shrinkToFit="1"/>
    </xf>
    <xf numFmtId="169" fontId="10" fillId="6" borderId="90" xfId="1" applyNumberFormat="1" applyFont="1" applyFill="1" applyBorder="1" applyAlignment="1" applyProtection="1">
      <alignment horizontal="right" vertical="center" shrinkToFit="1"/>
    </xf>
    <xf numFmtId="7" fontId="10" fillId="6" borderId="36" xfId="1" applyNumberFormat="1" applyFont="1" applyFill="1" applyBorder="1" applyAlignment="1" applyProtection="1">
      <alignment horizontal="right" vertical="center" shrinkToFit="1"/>
    </xf>
    <xf numFmtId="169" fontId="10" fillId="6" borderId="30" xfId="1" applyNumberFormat="1" applyFont="1" applyFill="1" applyBorder="1" applyAlignment="1" applyProtection="1">
      <alignment horizontal="right" vertical="center" shrinkToFit="1"/>
    </xf>
    <xf numFmtId="7" fontId="10" fillId="6" borderId="92" xfId="1" applyNumberFormat="1" applyFont="1" applyFill="1" applyBorder="1" applyAlignment="1" applyProtection="1">
      <alignment horizontal="right" vertical="center" shrinkToFit="1"/>
    </xf>
    <xf numFmtId="7" fontId="10" fillId="6" borderId="113" xfId="1" applyNumberFormat="1" applyFont="1" applyFill="1" applyBorder="1" applyAlignment="1" applyProtection="1">
      <alignment horizontal="right" vertical="center" shrinkToFit="1"/>
    </xf>
    <xf numFmtId="169" fontId="10" fillId="6" borderId="114" xfId="1" applyNumberFormat="1" applyFont="1" applyFill="1" applyBorder="1" applyAlignment="1" applyProtection="1">
      <alignment horizontal="right" vertical="center" shrinkToFit="1"/>
    </xf>
    <xf numFmtId="168" fontId="11" fillId="6" borderId="7" xfId="1" applyNumberFormat="1" applyFont="1" applyFill="1" applyBorder="1" applyAlignment="1" applyProtection="1"/>
    <xf numFmtId="169" fontId="10" fillId="0" borderId="7" xfId="1" applyNumberFormat="1" applyFont="1" applyFill="1" applyBorder="1" applyAlignment="1" applyProtection="1">
      <alignment horizontal="right"/>
      <protection locked="0"/>
    </xf>
    <xf numFmtId="44" fontId="10" fillId="6" borderId="68" xfId="1" applyFont="1" applyFill="1" applyBorder="1" applyAlignment="1" applyProtection="1">
      <alignment horizontal="right"/>
    </xf>
    <xf numFmtId="49" fontId="10" fillId="0" borderId="4" xfId="0" applyNumberFormat="1" applyFont="1" applyBorder="1" applyAlignment="1" applyProtection="1">
      <alignment horizontal="center" shrinkToFit="1"/>
      <protection locked="0"/>
    </xf>
    <xf numFmtId="7" fontId="12" fillId="6" borderId="116" xfId="1" applyNumberFormat="1" applyFont="1" applyFill="1" applyBorder="1" applyAlignment="1" applyProtection="1">
      <alignment horizontal="center" vertical="center" shrinkToFit="1"/>
    </xf>
    <xf numFmtId="7" fontId="12" fillId="6" borderId="25" xfId="1" applyNumberFormat="1" applyFont="1" applyFill="1" applyBorder="1" applyAlignment="1" applyProtection="1">
      <alignment horizontal="center" vertical="center" shrinkToFit="1"/>
    </xf>
    <xf numFmtId="7" fontId="12" fillId="6" borderId="87" xfId="1" applyNumberFormat="1" applyFont="1" applyFill="1" applyBorder="1" applyAlignment="1" applyProtection="1">
      <alignment horizontal="center" vertical="center" shrinkToFit="1"/>
    </xf>
    <xf numFmtId="7" fontId="12" fillId="6" borderId="27" xfId="1" applyNumberFormat="1" applyFont="1" applyFill="1" applyBorder="1" applyAlignment="1" applyProtection="1">
      <alignment horizontal="center" vertical="center" shrinkToFit="1"/>
    </xf>
    <xf numFmtId="7" fontId="12" fillId="6" borderId="89" xfId="1" applyNumberFormat="1" applyFont="1" applyFill="1" applyBorder="1" applyAlignment="1" applyProtection="1">
      <alignment horizontal="center" vertical="center" shrinkToFit="1"/>
    </xf>
    <xf numFmtId="7" fontId="12" fillId="6" borderId="112" xfId="1" applyNumberFormat="1" applyFont="1" applyFill="1" applyBorder="1" applyAlignment="1" applyProtection="1">
      <alignment horizontal="center" vertical="center" shrinkToFit="1"/>
    </xf>
    <xf numFmtId="164" fontId="0" fillId="0" borderId="50" xfId="0" applyNumberFormat="1" applyBorder="1" applyAlignment="1" applyProtection="1">
      <alignment horizontal="center" vertical="center" shrinkToFit="1"/>
      <protection locked="0"/>
    </xf>
    <xf numFmtId="164" fontId="0" fillId="0" borderId="51" xfId="0" applyNumberFormat="1" applyBorder="1" applyAlignment="1" applyProtection="1">
      <alignment horizontal="center" vertical="center" shrinkToFit="1"/>
      <protection locked="0"/>
    </xf>
    <xf numFmtId="164" fontId="0" fillId="0" borderId="94" xfId="0" applyNumberFormat="1" applyBorder="1" applyAlignment="1" applyProtection="1">
      <alignment horizontal="center" vertical="center" shrinkToFit="1"/>
      <protection locked="0"/>
    </xf>
    <xf numFmtId="164" fontId="10" fillId="0" borderId="125" xfId="1" applyNumberFormat="1" applyFont="1" applyFill="1" applyBorder="1" applyAlignment="1" applyProtection="1">
      <alignment horizontal="right" vertical="center" shrinkToFit="1"/>
      <protection locked="0"/>
    </xf>
    <xf numFmtId="0" fontId="10" fillId="0" borderId="124" xfId="0" applyFont="1" applyBorder="1" applyAlignment="1" applyProtection="1">
      <alignment horizontal="center" vertical="center" shrinkToFit="1"/>
      <protection locked="0"/>
    </xf>
    <xf numFmtId="0" fontId="10" fillId="0" borderId="33" xfId="0" applyFont="1" applyBorder="1" applyAlignment="1" applyProtection="1">
      <alignment horizontal="center" vertical="center" shrinkToFit="1"/>
      <protection locked="0"/>
    </xf>
    <xf numFmtId="0" fontId="10" fillId="0" borderId="63" xfId="0" applyFont="1" applyBorder="1" applyAlignment="1" applyProtection="1">
      <alignment horizontal="center" vertical="center" shrinkToFit="1"/>
      <protection locked="0"/>
    </xf>
    <xf numFmtId="164" fontId="10" fillId="0" borderId="100" xfId="1" applyNumberFormat="1" applyFont="1" applyFill="1" applyBorder="1" applyAlignment="1" applyProtection="1">
      <alignment horizontal="right" vertical="center" shrinkToFit="1"/>
      <protection locked="0"/>
    </xf>
    <xf numFmtId="0" fontId="0" fillId="4" borderId="0" xfId="0" applyFill="1" applyAlignment="1">
      <alignment shrinkToFit="1"/>
    </xf>
    <xf numFmtId="0" fontId="0" fillId="4" borderId="0" xfId="0" applyFill="1" applyAlignment="1">
      <alignment horizontal="left" shrinkToFit="1"/>
    </xf>
    <xf numFmtId="169" fontId="12" fillId="0" borderId="0" xfId="1" applyNumberFormat="1" applyFont="1" applyFill="1" applyBorder="1" applyAlignment="1" applyProtection="1">
      <alignment horizontal="right" shrinkToFit="1"/>
    </xf>
    <xf numFmtId="0" fontId="1" fillId="5" borderId="60" xfId="0" applyFont="1" applyFill="1" applyBorder="1" applyAlignment="1">
      <alignment horizontal="center" vertical="center" wrapText="1" shrinkToFit="1"/>
    </xf>
    <xf numFmtId="0" fontId="1" fillId="5" borderId="61" xfId="0" applyFont="1" applyFill="1" applyBorder="1" applyAlignment="1">
      <alignment horizontal="center" vertical="center" wrapText="1" shrinkToFit="1"/>
    </xf>
    <xf numFmtId="0" fontId="12" fillId="0" borderId="0" xfId="0" applyFont="1" applyAlignment="1">
      <alignment shrinkToFit="1"/>
    </xf>
    <xf numFmtId="0" fontId="1" fillId="5" borderId="119" xfId="0" applyFont="1" applyFill="1" applyBorder="1" applyAlignment="1">
      <alignment horizontal="center" vertical="center" wrapText="1" shrinkToFit="1"/>
    </xf>
    <xf numFmtId="0" fontId="1" fillId="5" borderId="99" xfId="0" applyFont="1" applyFill="1" applyBorder="1" applyAlignment="1">
      <alignment horizontal="center" vertical="center" wrapText="1" shrinkToFit="1"/>
    </xf>
    <xf numFmtId="0" fontId="0" fillId="5" borderId="24" xfId="0" applyFill="1" applyBorder="1" applyAlignment="1">
      <alignment shrinkToFit="1"/>
    </xf>
    <xf numFmtId="164" fontId="37" fillId="6" borderId="27" xfId="0" applyNumberFormat="1" applyFont="1" applyFill="1" applyBorder="1" applyAlignment="1">
      <alignment horizontal="center" vertical="center" shrinkToFit="1"/>
    </xf>
    <xf numFmtId="0" fontId="0" fillId="5" borderId="9" xfId="0" applyFill="1" applyBorder="1" applyAlignment="1">
      <alignment horizontal="left" shrinkToFit="1"/>
    </xf>
    <xf numFmtId="0" fontId="20" fillId="14" borderId="80" xfId="0" applyFont="1" applyFill="1" applyBorder="1" applyAlignment="1">
      <alignment shrinkToFit="1"/>
    </xf>
    <xf numFmtId="0" fontId="20" fillId="14" borderId="121" xfId="0" applyFont="1" applyFill="1" applyBorder="1" applyAlignment="1">
      <alignment shrinkToFit="1"/>
    </xf>
    <xf numFmtId="49" fontId="0" fillId="4" borderId="0" xfId="0" applyNumberFormat="1" applyFill="1" applyAlignment="1">
      <alignment horizontal="right" shrinkToFit="1"/>
    </xf>
    <xf numFmtId="0" fontId="0" fillId="10" borderId="50" xfId="0" applyFill="1" applyBorder="1" applyAlignment="1">
      <alignment shrinkToFit="1"/>
    </xf>
    <xf numFmtId="0" fontId="0" fillId="10" borderId="5" xfId="0" applyFill="1" applyBorder="1" applyAlignment="1">
      <alignment horizontal="right" shrinkToFit="1"/>
    </xf>
    <xf numFmtId="44" fontId="10" fillId="10" borderId="5" xfId="1" applyFont="1" applyFill="1" applyBorder="1" applyAlignment="1" applyProtection="1">
      <alignment horizontal="center" shrinkToFit="1"/>
    </xf>
    <xf numFmtId="171" fontId="0" fillId="10" borderId="5" xfId="0" applyNumberFormat="1" applyFill="1" applyBorder="1" applyAlignment="1">
      <alignment horizontal="center" wrapText="1" shrinkToFit="1"/>
    </xf>
    <xf numFmtId="165" fontId="0" fillId="10" borderId="5" xfId="0" applyNumberFormat="1" applyFill="1" applyBorder="1" applyAlignment="1">
      <alignment horizontal="center" shrinkToFit="1"/>
    </xf>
    <xf numFmtId="170" fontId="10" fillId="10" borderId="75" xfId="1" applyNumberFormat="1" applyFont="1" applyFill="1" applyBorder="1" applyAlignment="1" applyProtection="1">
      <alignment horizontal="right" shrinkToFit="1"/>
    </xf>
    <xf numFmtId="0" fontId="13" fillId="5" borderId="109" xfId="0" applyFont="1" applyFill="1" applyBorder="1" applyAlignment="1">
      <alignment horizontal="center" vertical="center" shrinkToFit="1"/>
    </xf>
    <xf numFmtId="0" fontId="13" fillId="5" borderId="105" xfId="0" applyFont="1" applyFill="1" applyBorder="1" applyAlignment="1">
      <alignment horizontal="center" vertical="center" shrinkToFit="1"/>
    </xf>
    <xf numFmtId="0" fontId="13" fillId="5" borderId="54" xfId="0" applyFont="1" applyFill="1" applyBorder="1" applyAlignment="1">
      <alignment horizontal="center" vertical="center" shrinkToFit="1"/>
    </xf>
    <xf numFmtId="0" fontId="0" fillId="10" borderId="7" xfId="0" applyFill="1" applyBorder="1" applyAlignment="1">
      <alignment shrinkToFit="1"/>
    </xf>
    <xf numFmtId="0" fontId="0" fillId="10" borderId="7" xfId="0" applyFill="1" applyBorder="1" applyAlignment="1">
      <alignment horizontal="right" shrinkToFit="1"/>
    </xf>
    <xf numFmtId="44" fontId="10" fillId="10" borderId="7" xfId="1" applyFont="1" applyFill="1" applyBorder="1" applyAlignment="1" applyProtection="1">
      <alignment horizontal="center" shrinkToFit="1"/>
    </xf>
    <xf numFmtId="171" fontId="0" fillId="10" borderId="7" xfId="0" applyNumberFormat="1" applyFill="1" applyBorder="1" applyAlignment="1">
      <alignment horizontal="center" wrapText="1" shrinkToFit="1"/>
    </xf>
    <xf numFmtId="165" fontId="0" fillId="10" borderId="7" xfId="0" applyNumberFormat="1" applyFill="1" applyBorder="1" applyAlignment="1">
      <alignment horizontal="center" shrinkToFit="1"/>
    </xf>
    <xf numFmtId="170" fontId="10" fillId="10" borderId="22" xfId="1" applyNumberFormat="1" applyFont="1" applyFill="1" applyBorder="1" applyAlignment="1" applyProtection="1">
      <alignment horizontal="right" shrinkToFit="1"/>
    </xf>
    <xf numFmtId="0" fontId="37" fillId="6" borderId="88" xfId="0" applyFont="1" applyFill="1" applyBorder="1" applyAlignment="1">
      <alignment vertical="center" shrinkToFit="1"/>
    </xf>
    <xf numFmtId="170" fontId="37" fillId="6" borderId="116" xfId="0" applyNumberFormat="1" applyFont="1" applyFill="1" applyBorder="1" applyAlignment="1">
      <alignment horizontal="right" vertical="center" shrinkToFit="1"/>
    </xf>
    <xf numFmtId="164" fontId="37" fillId="6" borderId="116" xfId="0" applyNumberFormat="1" applyFont="1" applyFill="1" applyBorder="1" applyAlignment="1">
      <alignment horizontal="center" vertical="center" shrinkToFit="1"/>
    </xf>
    <xf numFmtId="164" fontId="22" fillId="6" borderId="76" xfId="0" applyNumberFormat="1" applyFont="1" applyFill="1" applyBorder="1" applyAlignment="1">
      <alignment horizontal="right" vertical="center" wrapText="1" shrinkToFit="1"/>
    </xf>
    <xf numFmtId="0" fontId="0" fillId="11" borderId="7" xfId="0" applyFill="1" applyBorder="1" applyAlignment="1">
      <alignment shrinkToFit="1"/>
    </xf>
    <xf numFmtId="0" fontId="0" fillId="11" borderId="7" xfId="0" applyFill="1" applyBorder="1" applyAlignment="1">
      <alignment horizontal="right" shrinkToFit="1"/>
    </xf>
    <xf numFmtId="44" fontId="10" fillId="11" borderId="7" xfId="1" applyFont="1" applyFill="1" applyBorder="1" applyAlignment="1" applyProtection="1">
      <alignment horizontal="center" shrinkToFit="1"/>
    </xf>
    <xf numFmtId="171" fontId="0" fillId="11" borderId="7" xfId="0" applyNumberFormat="1" applyFill="1" applyBorder="1" applyAlignment="1">
      <alignment horizontal="center" wrapText="1" shrinkToFit="1"/>
    </xf>
    <xf numFmtId="165" fontId="0" fillId="11" borderId="7" xfId="0" applyNumberFormat="1" applyFill="1" applyBorder="1" applyAlignment="1">
      <alignment horizontal="center" shrinkToFit="1"/>
    </xf>
    <xf numFmtId="170" fontId="10" fillId="11" borderId="22" xfId="1" applyNumberFormat="1" applyFont="1" applyFill="1" applyBorder="1" applyAlignment="1" applyProtection="1">
      <alignment horizontal="right" shrinkToFit="1"/>
    </xf>
    <xf numFmtId="0" fontId="37" fillId="6" borderId="86" xfId="0" applyFont="1" applyFill="1" applyBorder="1" applyAlignment="1">
      <alignment vertical="center" shrinkToFit="1"/>
    </xf>
    <xf numFmtId="170" fontId="37" fillId="6" borderId="25" xfId="0" applyNumberFormat="1" applyFont="1" applyFill="1" applyBorder="1" applyAlignment="1">
      <alignment horizontal="right" vertical="center" shrinkToFit="1"/>
    </xf>
    <xf numFmtId="164" fontId="37" fillId="6" borderId="25" xfId="0" applyNumberFormat="1" applyFont="1" applyFill="1" applyBorder="1" applyAlignment="1">
      <alignment horizontal="center" vertical="center" shrinkToFit="1"/>
    </xf>
    <xf numFmtId="164" fontId="22" fillId="6" borderId="22" xfId="0" applyNumberFormat="1" applyFont="1" applyFill="1" applyBorder="1" applyAlignment="1">
      <alignment horizontal="right" vertical="center" wrapText="1" shrinkToFit="1"/>
    </xf>
    <xf numFmtId="170" fontId="37" fillId="6" borderId="87" xfId="0" applyNumberFormat="1" applyFont="1" applyFill="1" applyBorder="1" applyAlignment="1">
      <alignment horizontal="right" vertical="center" shrinkToFit="1"/>
    </xf>
    <xf numFmtId="164" fontId="37" fillId="6" borderId="87" xfId="0" applyNumberFormat="1" applyFont="1" applyFill="1" applyBorder="1" applyAlignment="1">
      <alignment horizontal="center" vertical="center" shrinkToFit="1"/>
    </xf>
    <xf numFmtId="0" fontId="0" fillId="12" borderId="7" xfId="0" applyFill="1" applyBorder="1" applyAlignment="1">
      <alignment shrinkToFit="1"/>
    </xf>
    <xf numFmtId="0" fontId="0" fillId="12" borderId="7" xfId="0" applyFill="1" applyBorder="1" applyAlignment="1">
      <alignment horizontal="right" shrinkToFit="1"/>
    </xf>
    <xf numFmtId="44" fontId="10" fillId="12" borderId="7" xfId="1" applyFont="1" applyFill="1" applyBorder="1" applyAlignment="1" applyProtection="1">
      <alignment horizontal="center" shrinkToFit="1"/>
    </xf>
    <xf numFmtId="171" fontId="0" fillId="12" borderId="7" xfId="0" applyNumberFormat="1" applyFill="1" applyBorder="1" applyAlignment="1">
      <alignment horizontal="center" wrapText="1" shrinkToFit="1"/>
    </xf>
    <xf numFmtId="165" fontId="0" fillId="12" borderId="7" xfId="0" applyNumberFormat="1" applyFill="1" applyBorder="1" applyAlignment="1">
      <alignment horizontal="center" shrinkToFit="1"/>
    </xf>
    <xf numFmtId="170" fontId="10" fillId="12" borderId="22" xfId="1" applyNumberFormat="1" applyFont="1" applyFill="1" applyBorder="1" applyAlignment="1" applyProtection="1">
      <alignment horizontal="right" shrinkToFit="1"/>
    </xf>
    <xf numFmtId="0" fontId="0" fillId="4" borderId="0" xfId="0" applyFill="1" applyAlignment="1">
      <alignment horizontal="center" shrinkToFit="1"/>
    </xf>
    <xf numFmtId="0" fontId="37" fillId="6" borderId="26" xfId="0" applyFont="1" applyFill="1" applyBorder="1" applyAlignment="1">
      <alignment vertical="center" shrinkToFit="1"/>
    </xf>
    <xf numFmtId="170" fontId="37" fillId="6" borderId="27" xfId="0" applyNumberFormat="1" applyFont="1" applyFill="1" applyBorder="1" applyAlignment="1">
      <alignment horizontal="right" vertical="center" shrinkToFit="1"/>
    </xf>
    <xf numFmtId="164" fontId="28" fillId="6" borderId="104" xfId="0" applyNumberFormat="1" applyFont="1" applyFill="1" applyBorder="1" applyAlignment="1">
      <alignment horizontal="right" vertical="center" wrapText="1" shrinkToFit="1"/>
    </xf>
    <xf numFmtId="0" fontId="0" fillId="12" borderId="84" xfId="0" applyFill="1" applyBorder="1" applyAlignment="1">
      <alignment shrinkToFit="1"/>
    </xf>
    <xf numFmtId="0" fontId="0" fillId="12" borderId="84" xfId="0" applyFill="1" applyBorder="1" applyAlignment="1">
      <alignment horizontal="right" shrinkToFit="1"/>
    </xf>
    <xf numFmtId="44" fontId="10" fillId="12" borderId="84" xfId="1" applyFont="1" applyFill="1" applyBorder="1" applyAlignment="1" applyProtection="1">
      <alignment horizontal="center" shrinkToFit="1"/>
    </xf>
    <xf numFmtId="171" fontId="0" fillId="12" borderId="84" xfId="0" applyNumberFormat="1" applyFill="1" applyBorder="1" applyAlignment="1">
      <alignment horizontal="center" wrapText="1" shrinkToFit="1"/>
    </xf>
    <xf numFmtId="165" fontId="0" fillId="12" borderId="84" xfId="0" applyNumberFormat="1" applyFill="1" applyBorder="1" applyAlignment="1">
      <alignment horizontal="center" shrinkToFit="1"/>
    </xf>
    <xf numFmtId="170" fontId="10" fillId="12" borderId="104" xfId="1" applyNumberFormat="1" applyFont="1" applyFill="1" applyBorder="1" applyAlignment="1" applyProtection="1">
      <alignment horizontal="right" shrinkToFit="1"/>
    </xf>
    <xf numFmtId="170" fontId="37" fillId="6" borderId="89" xfId="0" applyNumberFormat="1" applyFont="1" applyFill="1" applyBorder="1" applyAlignment="1">
      <alignment horizontal="right" vertical="center" shrinkToFit="1"/>
    </xf>
    <xf numFmtId="164" fontId="37" fillId="6" borderId="89" xfId="0" applyNumberFormat="1" applyFont="1" applyFill="1" applyBorder="1" applyAlignment="1">
      <alignment horizontal="center" vertical="center" shrinkToFit="1"/>
    </xf>
    <xf numFmtId="0" fontId="0" fillId="10" borderId="4" xfId="0" applyFill="1" applyBorder="1" applyAlignment="1">
      <alignment shrinkToFit="1"/>
    </xf>
    <xf numFmtId="0" fontId="0" fillId="10" borderId="4" xfId="0" applyFill="1" applyBorder="1" applyAlignment="1">
      <alignment horizontal="right" shrinkToFit="1"/>
    </xf>
    <xf numFmtId="164" fontId="0" fillId="10" borderId="4" xfId="0" applyNumberFormat="1" applyFill="1" applyBorder="1" applyAlignment="1">
      <alignment horizontal="center" shrinkToFit="1"/>
    </xf>
    <xf numFmtId="170" fontId="0" fillId="10" borderId="4" xfId="0" applyNumberFormat="1" applyFill="1" applyBorder="1" applyAlignment="1">
      <alignment horizontal="right" shrinkToFit="1"/>
    </xf>
    <xf numFmtId="44" fontId="10" fillId="10" borderId="4" xfId="1" applyFont="1" applyFill="1" applyBorder="1" applyAlignment="1" applyProtection="1">
      <alignment horizontal="center" shrinkToFit="1"/>
    </xf>
    <xf numFmtId="170" fontId="10" fillId="10" borderId="76" xfId="1" applyNumberFormat="1" applyFont="1" applyFill="1" applyBorder="1" applyAlignment="1" applyProtection="1">
      <alignment horizontal="right" shrinkToFit="1"/>
    </xf>
    <xf numFmtId="0" fontId="37" fillId="6" borderId="28" xfId="0" applyFont="1" applyFill="1" applyBorder="1" applyAlignment="1">
      <alignment vertical="center" shrinkToFit="1"/>
    </xf>
    <xf numFmtId="164" fontId="0" fillId="10" borderId="7" xfId="0" applyNumberFormat="1" applyFill="1" applyBorder="1" applyAlignment="1">
      <alignment horizontal="center" shrinkToFit="1"/>
    </xf>
    <xf numFmtId="170" fontId="0" fillId="10" borderId="7" xfId="0" applyNumberFormat="1" applyFill="1" applyBorder="1" applyAlignment="1">
      <alignment horizontal="right" shrinkToFit="1"/>
    </xf>
    <xf numFmtId="164" fontId="0" fillId="11" borderId="7" xfId="0" applyNumberFormat="1" applyFill="1" applyBorder="1" applyAlignment="1">
      <alignment horizontal="center" shrinkToFit="1"/>
    </xf>
    <xf numFmtId="170" fontId="0" fillId="11" borderId="7" xfId="0" applyNumberFormat="1" applyFill="1" applyBorder="1" applyAlignment="1">
      <alignment horizontal="right" shrinkToFit="1"/>
    </xf>
    <xf numFmtId="164" fontId="28" fillId="6" borderId="107" xfId="0" applyNumberFormat="1" applyFont="1" applyFill="1" applyBorder="1" applyAlignment="1">
      <alignment horizontal="right" vertical="center" wrapText="1" shrinkToFit="1"/>
    </xf>
    <xf numFmtId="164" fontId="0" fillId="12" borderId="7" xfId="0" applyNumberFormat="1" applyFill="1" applyBorder="1" applyAlignment="1">
      <alignment horizontal="center" shrinkToFit="1"/>
    </xf>
    <xf numFmtId="170" fontId="0" fillId="12" borderId="7" xfId="0" applyNumberFormat="1" applyFill="1" applyBorder="1" applyAlignment="1">
      <alignment horizontal="right" shrinkToFit="1"/>
    </xf>
    <xf numFmtId="170" fontId="10" fillId="12" borderId="37" xfId="1" applyNumberFormat="1" applyFont="1" applyFill="1" applyBorder="1" applyAlignment="1" applyProtection="1">
      <alignment horizontal="right" shrinkToFit="1"/>
    </xf>
    <xf numFmtId="0" fontId="0" fillId="4" borderId="58" xfId="0" applyFill="1" applyBorder="1" applyAlignment="1">
      <alignment shrinkToFit="1"/>
    </xf>
    <xf numFmtId="170" fontId="37" fillId="6" borderId="112" xfId="0" applyNumberFormat="1" applyFont="1" applyFill="1" applyBorder="1" applyAlignment="1">
      <alignment horizontal="right" vertical="center" shrinkToFit="1"/>
    </xf>
    <xf numFmtId="164" fontId="37" fillId="6" borderId="112" xfId="0" applyNumberFormat="1" applyFont="1" applyFill="1" applyBorder="1" applyAlignment="1">
      <alignment horizontal="center" vertical="center" shrinkToFit="1"/>
    </xf>
    <xf numFmtId="0" fontId="0" fillId="12" borderId="20" xfId="0" applyFill="1" applyBorder="1" applyAlignment="1">
      <alignment shrinkToFit="1"/>
    </xf>
    <xf numFmtId="0" fontId="0" fillId="12" borderId="20" xfId="0" applyFill="1" applyBorder="1" applyAlignment="1">
      <alignment horizontal="right" shrinkToFit="1"/>
    </xf>
    <xf numFmtId="164" fontId="0" fillId="12" borderId="20" xfId="0" applyNumberFormat="1" applyFill="1" applyBorder="1" applyAlignment="1">
      <alignment horizontal="center" shrinkToFit="1"/>
    </xf>
    <xf numFmtId="170" fontId="0" fillId="12" borderId="20" xfId="0" applyNumberFormat="1" applyFill="1" applyBorder="1" applyAlignment="1">
      <alignment horizontal="right" shrinkToFit="1"/>
    </xf>
    <xf numFmtId="44" fontId="10" fillId="12" borderId="20" xfId="1" applyFont="1" applyFill="1" applyBorder="1" applyAlignment="1" applyProtection="1">
      <alignment horizontal="center" shrinkToFit="1"/>
    </xf>
    <xf numFmtId="170" fontId="10" fillId="12" borderId="54" xfId="1" applyNumberFormat="1" applyFont="1" applyFill="1" applyBorder="1" applyAlignment="1" applyProtection="1">
      <alignment horizontal="right" shrinkToFit="1"/>
    </xf>
    <xf numFmtId="0" fontId="37" fillId="6" borderId="115" xfId="0" applyFont="1" applyFill="1" applyBorder="1" applyAlignment="1">
      <alignment vertical="center" shrinkToFit="1"/>
    </xf>
    <xf numFmtId="10" fontId="20" fillId="6" borderId="116" xfId="0" applyNumberFormat="1" applyFont="1" applyFill="1" applyBorder="1" applyAlignment="1">
      <alignment horizontal="center" vertical="center" shrinkToFit="1"/>
    </xf>
    <xf numFmtId="10" fontId="0" fillId="6" borderId="117" xfId="0" applyNumberFormat="1" applyFill="1" applyBorder="1" applyAlignment="1">
      <alignment horizontal="right" vertical="center" shrinkToFit="1"/>
    </xf>
    <xf numFmtId="0" fontId="31" fillId="16" borderId="106" xfId="0" applyFont="1" applyFill="1" applyBorder="1" applyAlignment="1">
      <alignment horizontal="right" vertical="center" wrapText="1" shrinkToFit="1"/>
    </xf>
    <xf numFmtId="0" fontId="31" fillId="16" borderId="108" xfId="0" applyFont="1" applyFill="1" applyBorder="1" applyAlignment="1">
      <alignment horizontal="right" vertical="center" wrapText="1" shrinkToFit="1"/>
    </xf>
    <xf numFmtId="164" fontId="28" fillId="16" borderId="104" xfId="0" applyNumberFormat="1" applyFont="1" applyFill="1" applyBorder="1" applyAlignment="1">
      <alignment horizontal="right" vertical="center" wrapText="1" shrinkToFit="1"/>
    </xf>
    <xf numFmtId="0" fontId="0" fillId="4" borderId="102" xfId="0" applyFill="1" applyBorder="1" applyAlignment="1">
      <alignment shrinkToFit="1"/>
    </xf>
    <xf numFmtId="0" fontId="19" fillId="4" borderId="0" xfId="0" applyFont="1" applyFill="1" applyAlignment="1">
      <alignment shrinkToFit="1"/>
    </xf>
    <xf numFmtId="170" fontId="12" fillId="7" borderId="73" xfId="1" applyNumberFormat="1" applyFont="1" applyFill="1" applyBorder="1" applyAlignment="1" applyProtection="1">
      <alignment horizontal="right" shrinkToFit="1"/>
    </xf>
    <xf numFmtId="0" fontId="37" fillId="6" borderId="111" xfId="0" applyFont="1" applyFill="1" applyBorder="1" applyAlignment="1">
      <alignment vertical="center" shrinkToFit="1"/>
    </xf>
    <xf numFmtId="10" fontId="20" fillId="6" borderId="112" xfId="0" applyNumberFormat="1" applyFont="1" applyFill="1" applyBorder="1" applyAlignment="1">
      <alignment horizontal="center" vertical="center" shrinkToFit="1"/>
    </xf>
    <xf numFmtId="10" fontId="0" fillId="6" borderId="113" xfId="0" applyNumberFormat="1" applyFill="1" applyBorder="1" applyAlignment="1">
      <alignment horizontal="right" vertical="center" shrinkToFit="1"/>
    </xf>
    <xf numFmtId="164" fontId="22" fillId="6" borderId="107" xfId="0" applyNumberFormat="1" applyFont="1" applyFill="1" applyBorder="1" applyAlignment="1">
      <alignment horizontal="right" vertical="center" wrapText="1" shrinkToFit="1"/>
    </xf>
    <xf numFmtId="0" fontId="12" fillId="4" borderId="0" xfId="0" applyFont="1" applyFill="1" applyAlignment="1">
      <alignment horizontal="right" shrinkToFit="1"/>
    </xf>
    <xf numFmtId="169" fontId="10" fillId="7" borderId="3" xfId="0" applyNumberFormat="1" applyFont="1" applyFill="1" applyBorder="1" applyAlignment="1">
      <alignment shrinkToFit="1"/>
    </xf>
    <xf numFmtId="169" fontId="10" fillId="7" borderId="93" xfId="0" applyNumberFormat="1" applyFont="1" applyFill="1" applyBorder="1" applyAlignment="1">
      <alignment shrinkToFit="1"/>
    </xf>
    <xf numFmtId="0" fontId="35" fillId="4" borderId="79" xfId="0" applyFont="1" applyFill="1" applyBorder="1" applyAlignment="1">
      <alignment shrinkToFit="1"/>
    </xf>
    <xf numFmtId="1" fontId="22" fillId="7" borderId="9" xfId="0" applyNumberFormat="1" applyFont="1" applyFill="1" applyBorder="1" applyAlignment="1">
      <alignment horizontal="center" shrinkToFit="1"/>
    </xf>
    <xf numFmtId="2" fontId="22" fillId="7" borderId="5" xfId="0" applyNumberFormat="1" applyFont="1" applyFill="1" applyBorder="1" applyAlignment="1">
      <alignment horizontal="center" shrinkToFit="1"/>
    </xf>
    <xf numFmtId="1" fontId="22" fillId="7" borderId="5" xfId="0" applyNumberFormat="1" applyFont="1" applyFill="1" applyBorder="1" applyAlignment="1">
      <alignment horizontal="center" shrinkToFit="1"/>
    </xf>
    <xf numFmtId="2" fontId="22" fillId="7" borderId="82" xfId="0" applyNumberFormat="1" applyFont="1" applyFill="1" applyBorder="1" applyAlignment="1">
      <alignment horizontal="center" shrinkToFit="1"/>
    </xf>
    <xf numFmtId="168" fontId="25" fillId="4" borderId="0" xfId="0" applyNumberFormat="1" applyFont="1" applyFill="1" applyAlignment="1">
      <alignment horizontal="left" shrinkToFit="1"/>
    </xf>
    <xf numFmtId="168" fontId="0" fillId="4" borderId="0" xfId="0" applyNumberFormat="1" applyFill="1" applyAlignment="1">
      <alignment horizontal="center" shrinkToFit="1"/>
    </xf>
    <xf numFmtId="170" fontId="22" fillId="7" borderId="3" xfId="0" applyNumberFormat="1" applyFont="1" applyFill="1" applyBorder="1" applyAlignment="1">
      <alignment horizontal="right" shrinkToFit="1"/>
    </xf>
    <xf numFmtId="7" fontId="22" fillId="7" borderId="3" xfId="1" applyNumberFormat="1" applyFont="1" applyFill="1" applyBorder="1" applyAlignment="1" applyProtection="1">
      <alignment horizontal="right" shrinkToFit="1"/>
    </xf>
    <xf numFmtId="169" fontId="22" fillId="7" borderId="93" xfId="1" applyNumberFormat="1" applyFont="1" applyFill="1" applyBorder="1" applyAlignment="1" applyProtection="1">
      <alignment horizontal="right" shrinkToFit="1"/>
    </xf>
    <xf numFmtId="169" fontId="10" fillId="7" borderId="6" xfId="0" applyNumberFormat="1" applyFont="1" applyFill="1" applyBorder="1" applyAlignment="1">
      <alignment shrinkToFit="1"/>
    </xf>
    <xf numFmtId="169" fontId="10" fillId="7" borderId="83" xfId="0" applyNumberFormat="1" applyFont="1" applyFill="1" applyBorder="1" applyAlignment="1">
      <alignment shrinkToFit="1"/>
    </xf>
    <xf numFmtId="0" fontId="35" fillId="4" borderId="43" xfId="0" applyFont="1" applyFill="1" applyBorder="1" applyAlignment="1">
      <alignment shrinkToFit="1"/>
    </xf>
    <xf numFmtId="1" fontId="22" fillId="7" borderId="3" xfId="0" applyNumberFormat="1" applyFont="1" applyFill="1" applyBorder="1" applyAlignment="1">
      <alignment horizontal="center" shrinkToFit="1"/>
    </xf>
    <xf numFmtId="2" fontId="22" fillId="7" borderId="7" xfId="0" applyNumberFormat="1" applyFont="1" applyFill="1" applyBorder="1" applyAlignment="1">
      <alignment horizontal="center" shrinkToFit="1"/>
    </xf>
    <xf numFmtId="1" fontId="22" fillId="7" borderId="7" xfId="0" applyNumberFormat="1" applyFont="1" applyFill="1" applyBorder="1" applyAlignment="1">
      <alignment horizontal="center" shrinkToFit="1"/>
    </xf>
    <xf numFmtId="2" fontId="22" fillId="7" borderId="83" xfId="0" applyNumberFormat="1" applyFont="1" applyFill="1" applyBorder="1" applyAlignment="1">
      <alignment horizontal="center" shrinkToFit="1"/>
    </xf>
    <xf numFmtId="170" fontId="22" fillId="7" borderId="6" xfId="0" applyNumberFormat="1" applyFont="1" applyFill="1" applyBorder="1" applyAlignment="1">
      <alignment horizontal="right" shrinkToFit="1"/>
    </xf>
    <xf numFmtId="169" fontId="22" fillId="7" borderId="83" xfId="1" applyNumberFormat="1" applyFont="1" applyFill="1" applyBorder="1" applyAlignment="1" applyProtection="1">
      <alignment horizontal="right" shrinkToFit="1"/>
    </xf>
    <xf numFmtId="169" fontId="10" fillId="7" borderId="24" xfId="0" applyNumberFormat="1" applyFont="1" applyFill="1" applyBorder="1" applyAlignment="1">
      <alignment shrinkToFit="1"/>
    </xf>
    <xf numFmtId="169" fontId="10" fillId="7" borderId="13" xfId="0" applyNumberFormat="1" applyFont="1" applyFill="1" applyBorder="1" applyAlignment="1">
      <alignment shrinkToFit="1"/>
    </xf>
    <xf numFmtId="1" fontId="12" fillId="7" borderId="24" xfId="0" applyNumberFormat="1" applyFont="1" applyFill="1" applyBorder="1" applyAlignment="1">
      <alignment horizontal="center" shrinkToFit="1"/>
    </xf>
    <xf numFmtId="2" fontId="12" fillId="7" borderId="84" xfId="0" applyNumberFormat="1" applyFont="1" applyFill="1" applyBorder="1" applyAlignment="1">
      <alignment horizontal="center" shrinkToFit="1"/>
    </xf>
    <xf numFmtId="1" fontId="12" fillId="7" borderId="84" xfId="0" applyNumberFormat="1" applyFont="1" applyFill="1" applyBorder="1" applyAlignment="1">
      <alignment horizontal="center" shrinkToFit="1"/>
    </xf>
    <xf numFmtId="2" fontId="12" fillId="7" borderId="13" xfId="0" applyNumberFormat="1" applyFont="1" applyFill="1" applyBorder="1" applyAlignment="1">
      <alignment horizontal="center" shrinkToFit="1"/>
    </xf>
    <xf numFmtId="168" fontId="9" fillId="4" borderId="0" xfId="0" applyNumberFormat="1" applyFont="1" applyFill="1" applyAlignment="1">
      <alignment horizontal="left" shrinkToFit="1"/>
    </xf>
    <xf numFmtId="170" fontId="12" fillId="7" borderId="24" xfId="0" applyNumberFormat="1" applyFont="1" applyFill="1" applyBorder="1" applyAlignment="1">
      <alignment horizontal="right" shrinkToFit="1"/>
    </xf>
    <xf numFmtId="7" fontId="12" fillId="7" borderId="24" xfId="1" applyNumberFormat="1" applyFont="1" applyFill="1" applyBorder="1" applyAlignment="1" applyProtection="1">
      <alignment horizontal="right" shrinkToFit="1"/>
    </xf>
    <xf numFmtId="169" fontId="12" fillId="7" borderId="13" xfId="1" applyNumberFormat="1" applyFont="1" applyFill="1" applyBorder="1" applyAlignment="1" applyProtection="1">
      <alignment horizontal="right" shrinkToFit="1"/>
    </xf>
    <xf numFmtId="0" fontId="0" fillId="4" borderId="33" xfId="0" applyFill="1" applyBorder="1" applyAlignment="1">
      <alignment shrinkToFit="1"/>
    </xf>
    <xf numFmtId="0" fontId="0" fillId="4" borderId="101" xfId="0" applyFill="1" applyBorder="1" applyAlignment="1">
      <alignment shrinkToFit="1"/>
    </xf>
    <xf numFmtId="0" fontId="9" fillId="4" borderId="0" xfId="0" applyFont="1" applyFill="1" applyAlignment="1">
      <alignment horizontal="left" shrinkToFit="1"/>
    </xf>
    <xf numFmtId="2" fontId="7" fillId="4" borderId="0" xfId="0" applyNumberFormat="1" applyFont="1" applyFill="1" applyAlignment="1">
      <alignment shrinkToFit="1"/>
    </xf>
    <xf numFmtId="2" fontId="13" fillId="4" borderId="0" xfId="0" applyNumberFormat="1" applyFont="1" applyFill="1" applyAlignment="1">
      <alignment horizontal="center" shrinkToFit="1"/>
    </xf>
    <xf numFmtId="7" fontId="12" fillId="4" borderId="0" xfId="1" applyNumberFormat="1" applyFont="1" applyFill="1" applyBorder="1" applyAlignment="1" applyProtection="1">
      <alignment horizontal="right" shrinkToFit="1"/>
    </xf>
    <xf numFmtId="166" fontId="12" fillId="4" borderId="0" xfId="1" applyNumberFormat="1" applyFont="1" applyFill="1" applyBorder="1" applyAlignment="1" applyProtection="1">
      <alignment horizontal="right" shrinkToFit="1"/>
    </xf>
    <xf numFmtId="0" fontId="23" fillId="4" borderId="0" xfId="0" applyFont="1" applyFill="1" applyAlignment="1">
      <alignment shrinkToFit="1"/>
    </xf>
    <xf numFmtId="44" fontId="23" fillId="4" borderId="0" xfId="0" applyNumberFormat="1" applyFont="1" applyFill="1" applyAlignment="1">
      <alignment shrinkToFit="1"/>
    </xf>
    <xf numFmtId="169" fontId="10" fillId="6" borderId="71" xfId="1" applyNumberFormat="1" applyFont="1" applyFill="1" applyBorder="1" applyAlignment="1" applyProtection="1">
      <alignment horizontal="right" shrinkToFit="1"/>
    </xf>
    <xf numFmtId="169" fontId="10" fillId="6" borderId="52" xfId="1" applyNumberFormat="1" applyFont="1" applyFill="1" applyBorder="1" applyAlignment="1" applyProtection="1">
      <alignment horizontal="right" shrinkToFit="1"/>
    </xf>
    <xf numFmtId="169" fontId="10" fillId="6" borderId="7" xfId="1" applyNumberFormat="1" applyFont="1" applyFill="1" applyBorder="1" applyAlignment="1" applyProtection="1">
      <alignment horizontal="right" shrinkToFit="1"/>
    </xf>
    <xf numFmtId="169" fontId="10" fillId="6" borderId="85" xfId="1" applyNumberFormat="1" applyFont="1" applyFill="1" applyBorder="1" applyAlignment="1" applyProtection="1">
      <alignment horizontal="right" shrinkToFit="1"/>
    </xf>
    <xf numFmtId="169" fontId="10" fillId="6" borderId="4" xfId="1" applyNumberFormat="1" applyFont="1" applyFill="1" applyBorder="1" applyAlignment="1" applyProtection="1">
      <alignment horizontal="right" shrinkToFit="1"/>
    </xf>
    <xf numFmtId="169" fontId="10" fillId="6" borderId="95" xfId="1" applyNumberFormat="1" applyFont="1" applyFill="1" applyBorder="1" applyAlignment="1" applyProtection="1">
      <alignment horizontal="right" shrinkToFit="1"/>
    </xf>
    <xf numFmtId="169" fontId="10" fillId="6" borderId="5" xfId="1" applyNumberFormat="1" applyFont="1" applyFill="1" applyBorder="1" applyAlignment="1" applyProtection="1">
      <alignment horizontal="right" shrinkToFit="1"/>
    </xf>
    <xf numFmtId="169" fontId="10" fillId="6" borderId="84" xfId="1" applyNumberFormat="1" applyFont="1" applyFill="1" applyBorder="1" applyAlignment="1" applyProtection="1">
      <alignment horizontal="right" shrinkToFit="1"/>
    </xf>
    <xf numFmtId="170" fontId="10" fillId="6" borderId="5" xfId="0" applyNumberFormat="1" applyFont="1" applyFill="1" applyBorder="1" applyAlignment="1">
      <alignment horizontal="right" shrinkToFit="1"/>
    </xf>
    <xf numFmtId="170" fontId="10" fillId="6" borderId="7" xfId="0" applyNumberFormat="1" applyFont="1" applyFill="1" applyBorder="1" applyAlignment="1">
      <alignment horizontal="right" shrinkToFit="1"/>
    </xf>
    <xf numFmtId="170" fontId="10" fillId="6" borderId="84" xfId="0" applyNumberFormat="1" applyFont="1" applyFill="1" applyBorder="1" applyAlignment="1">
      <alignment horizontal="right" shrinkToFit="1"/>
    </xf>
    <xf numFmtId="169" fontId="10" fillId="6" borderId="5" xfId="0" applyNumberFormat="1" applyFont="1" applyFill="1" applyBorder="1" applyAlignment="1">
      <alignment horizontal="right" shrinkToFit="1"/>
    </xf>
    <xf numFmtId="169" fontId="10" fillId="6" borderId="7" xfId="0" applyNumberFormat="1" applyFont="1" applyFill="1" applyBorder="1" applyAlignment="1">
      <alignment horizontal="right" shrinkToFit="1"/>
    </xf>
    <xf numFmtId="169" fontId="10" fillId="6" borderId="84" xfId="0" applyNumberFormat="1" applyFont="1" applyFill="1" applyBorder="1" applyAlignment="1">
      <alignment horizontal="right" shrinkToFit="1"/>
    </xf>
    <xf numFmtId="0" fontId="3" fillId="4" borderId="0" xfId="0" applyFont="1" applyFill="1" applyAlignment="1">
      <alignment horizontal="left" shrinkToFit="1"/>
    </xf>
    <xf numFmtId="0" fontId="6" fillId="4" borderId="0" xfId="0" applyFont="1" applyFill="1" applyAlignment="1">
      <alignment shrinkToFit="1"/>
    </xf>
    <xf numFmtId="0" fontId="2" fillId="4" borderId="0" xfId="0" applyFont="1" applyFill="1" applyAlignment="1">
      <alignment shrinkToFit="1"/>
    </xf>
    <xf numFmtId="0" fontId="2" fillId="8" borderId="36" xfId="0" applyFont="1" applyFill="1" applyBorder="1"/>
    <xf numFmtId="0" fontId="2" fillId="8" borderId="80" xfId="0" applyFont="1" applyFill="1" applyBorder="1"/>
    <xf numFmtId="0" fontId="2" fillId="8" borderId="98" xfId="0" applyFont="1" applyFill="1" applyBorder="1"/>
    <xf numFmtId="0" fontId="0" fillId="4" borderId="0" xfId="0" applyFill="1"/>
    <xf numFmtId="0" fontId="8" fillId="10" borderId="43" xfId="0" applyFont="1" applyFill="1" applyBorder="1" applyAlignment="1">
      <alignment horizontal="center" vertical="center" wrapText="1" shrinkToFit="1"/>
    </xf>
    <xf numFmtId="0" fontId="8" fillId="11" borderId="45" xfId="0" applyFont="1" applyFill="1" applyBorder="1" applyAlignment="1">
      <alignment horizontal="center" vertical="center" wrapText="1" shrinkToFit="1"/>
    </xf>
    <xf numFmtId="0" fontId="8" fillId="11" borderId="96" xfId="0" applyFont="1" applyFill="1" applyBorder="1" applyAlignment="1">
      <alignment horizontal="center" vertical="center" wrapText="1" shrinkToFit="1"/>
    </xf>
    <xf numFmtId="0" fontId="8" fillId="12" borderId="45" xfId="0" applyFont="1" applyFill="1" applyBorder="1" applyAlignment="1">
      <alignment horizontal="center" vertical="center" wrapText="1" shrinkToFit="1"/>
    </xf>
    <xf numFmtId="0" fontId="8" fillId="12" borderId="96" xfId="0" applyFont="1" applyFill="1" applyBorder="1" applyAlignment="1">
      <alignment horizontal="center" vertical="center" wrapText="1" shrinkToFit="1"/>
    </xf>
    <xf numFmtId="0" fontId="8" fillId="13" borderId="45" xfId="0" applyFont="1" applyFill="1" applyBorder="1" applyAlignment="1">
      <alignment horizontal="center" vertical="center" wrapText="1" shrinkToFit="1"/>
    </xf>
    <xf numFmtId="0" fontId="8" fillId="13" borderId="44" xfId="0" applyFont="1" applyFill="1" applyBorder="1" applyAlignment="1">
      <alignment horizontal="center" vertical="center" wrapText="1" shrinkToFit="1"/>
    </xf>
    <xf numFmtId="49" fontId="9" fillId="4" borderId="23" xfId="0" applyNumberFormat="1" applyFont="1" applyFill="1" applyBorder="1" applyAlignment="1">
      <alignment shrinkToFit="1"/>
    </xf>
    <xf numFmtId="0" fontId="2" fillId="4" borderId="31" xfId="0" applyFont="1" applyFill="1" applyBorder="1" applyAlignment="1">
      <alignment shrinkToFit="1"/>
    </xf>
    <xf numFmtId="0" fontId="2" fillId="8" borderId="35" xfId="0" applyFont="1" applyFill="1" applyBorder="1"/>
    <xf numFmtId="0" fontId="2" fillId="8" borderId="0" xfId="0" applyFont="1" applyFill="1"/>
    <xf numFmtId="0" fontId="2" fillId="8" borderId="31" xfId="0" applyFont="1" applyFill="1" applyBorder="1"/>
    <xf numFmtId="0" fontId="1" fillId="9" borderId="24" xfId="0" applyFont="1" applyFill="1" applyBorder="1" applyAlignment="1">
      <alignment horizontal="right" shrinkToFit="1"/>
    </xf>
    <xf numFmtId="0" fontId="1" fillId="9" borderId="78" xfId="0" applyFont="1" applyFill="1" applyBorder="1" applyAlignment="1">
      <alignment horizontal="right" shrinkToFit="1"/>
    </xf>
    <xf numFmtId="0" fontId="1" fillId="9" borderId="41" xfId="0" applyFont="1" applyFill="1" applyBorder="1" applyAlignment="1">
      <alignment horizontal="right" shrinkToFit="1"/>
    </xf>
    <xf numFmtId="0" fontId="26" fillId="4" borderId="0" xfId="0" applyFont="1" applyFill="1" applyAlignment="1">
      <alignment horizontal="left" shrinkToFit="1"/>
    </xf>
    <xf numFmtId="0" fontId="27" fillId="4" borderId="0" xfId="0" applyFont="1" applyFill="1" applyAlignment="1">
      <alignment horizontal="left" shrinkToFit="1"/>
    </xf>
    <xf numFmtId="0" fontId="26" fillId="4" borderId="0" xfId="0" applyFont="1" applyFill="1" applyAlignment="1">
      <alignment shrinkToFit="1"/>
    </xf>
    <xf numFmtId="0" fontId="2" fillId="4" borderId="35" xfId="0" applyFont="1" applyFill="1" applyBorder="1"/>
    <xf numFmtId="0" fontId="2" fillId="4" borderId="0" xfId="0" applyFont="1" applyFill="1"/>
    <xf numFmtId="0" fontId="7" fillId="4" borderId="0" xfId="0" applyFont="1" applyFill="1"/>
    <xf numFmtId="0" fontId="2" fillId="4" borderId="31" xfId="0" applyFont="1" applyFill="1" applyBorder="1"/>
    <xf numFmtId="2" fontId="14" fillId="4" borderId="0" xfId="0" applyNumberFormat="1" applyFont="1" applyFill="1"/>
    <xf numFmtId="0" fontId="1" fillId="4" borderId="0" xfId="0" applyFont="1" applyFill="1" applyAlignment="1">
      <alignment horizontal="left" shrinkToFit="1"/>
    </xf>
    <xf numFmtId="0" fontId="4" fillId="4" borderId="0" xfId="0" applyFont="1" applyFill="1" applyAlignment="1">
      <alignment shrinkToFit="1"/>
    </xf>
    <xf numFmtId="0" fontId="2" fillId="4" borderId="0" xfId="0" applyFont="1" applyFill="1" applyAlignment="1">
      <alignment horizontal="left" shrinkToFit="1"/>
    </xf>
    <xf numFmtId="0" fontId="2" fillId="4" borderId="38" xfId="0" applyFont="1" applyFill="1" applyBorder="1"/>
    <xf numFmtId="0" fontId="2" fillId="4" borderId="39" xfId="0" applyFont="1" applyFill="1" applyBorder="1"/>
    <xf numFmtId="0" fontId="2" fillId="4" borderId="40" xfId="0" applyFont="1" applyFill="1" applyBorder="1"/>
    <xf numFmtId="0" fontId="12" fillId="0" borderId="0" xfId="0" applyFont="1" applyAlignment="1">
      <alignment horizontal="right"/>
    </xf>
    <xf numFmtId="169" fontId="10" fillId="6" borderId="28" xfId="0" applyNumberFormat="1" applyFont="1" applyFill="1" applyBorder="1"/>
    <xf numFmtId="169" fontId="10" fillId="6" borderId="81" xfId="0" applyNumberFormat="1" applyFont="1" applyFill="1" applyBorder="1"/>
    <xf numFmtId="1" fontId="10" fillId="6" borderId="1" xfId="0" applyNumberFormat="1" applyFont="1" applyFill="1" applyBorder="1" applyAlignment="1">
      <alignment horizontal="center"/>
    </xf>
    <xf numFmtId="2" fontId="10" fillId="6" borderId="120" xfId="0" applyNumberFormat="1" applyFont="1" applyFill="1" applyBorder="1" applyAlignment="1">
      <alignment horizontal="center"/>
    </xf>
    <xf numFmtId="2" fontId="10" fillId="6" borderId="127" xfId="0" applyNumberFormat="1" applyFont="1" applyFill="1" applyBorder="1" applyAlignment="1">
      <alignment horizontal="center"/>
    </xf>
    <xf numFmtId="168" fontId="9" fillId="0" borderId="0" xfId="0" applyNumberFormat="1" applyFont="1" applyAlignment="1">
      <alignment horizontal="left"/>
    </xf>
    <xf numFmtId="168" fontId="0" fillId="0" borderId="0" xfId="0" applyNumberFormat="1" applyAlignment="1">
      <alignment horizontal="center"/>
    </xf>
    <xf numFmtId="170" fontId="10" fillId="6" borderId="1" xfId="0" applyNumberFormat="1" applyFont="1" applyFill="1" applyBorder="1" applyAlignment="1">
      <alignment horizontal="right"/>
    </xf>
    <xf numFmtId="0" fontId="36" fillId="0" borderId="0" xfId="0" applyFont="1" applyAlignment="1">
      <alignment horizontal="right"/>
    </xf>
    <xf numFmtId="170" fontId="11" fillId="6" borderId="7" xfId="0" applyNumberFormat="1" applyFont="1" applyFill="1" applyBorder="1" applyAlignment="1">
      <alignment horizontal="right"/>
    </xf>
    <xf numFmtId="170" fontId="11" fillId="6" borderId="12" xfId="0" applyNumberFormat="1" applyFont="1" applyFill="1" applyBorder="1" applyAlignment="1">
      <alignment horizontal="right"/>
    </xf>
    <xf numFmtId="169" fontId="10" fillId="6" borderId="7" xfId="0" applyNumberFormat="1" applyFont="1" applyFill="1" applyBorder="1" applyAlignment="1">
      <alignment horizontal="right"/>
    </xf>
    <xf numFmtId="169" fontId="10" fillId="6" borderId="84" xfId="0" applyNumberFormat="1" applyFont="1" applyFill="1" applyBorder="1" applyAlignment="1">
      <alignment horizontal="right"/>
    </xf>
    <xf numFmtId="0" fontId="8" fillId="10" borderId="45" xfId="0" applyFont="1" applyFill="1" applyBorder="1" applyAlignment="1">
      <alignment horizontal="center" vertical="center" wrapText="1" shrinkToFit="1"/>
    </xf>
    <xf numFmtId="0" fontId="8" fillId="11" borderId="44" xfId="0" applyFont="1" applyFill="1" applyBorder="1" applyAlignment="1">
      <alignment horizontal="center" vertical="center" wrapText="1" shrinkToFit="1"/>
    </xf>
    <xf numFmtId="0" fontId="8" fillId="12" borderId="44" xfId="0" applyFont="1" applyFill="1" applyBorder="1" applyAlignment="1">
      <alignment horizontal="center" vertical="center" wrapText="1" shrinkToFit="1"/>
    </xf>
    <xf numFmtId="0" fontId="2" fillId="0" borderId="0" xfId="0" applyFont="1"/>
    <xf numFmtId="0" fontId="1" fillId="9" borderId="42" xfId="0" applyFont="1" applyFill="1" applyBorder="1" applyAlignment="1">
      <alignment horizontal="right" shrinkToFit="1"/>
    </xf>
    <xf numFmtId="0" fontId="15" fillId="0" borderId="0" xfId="0" applyFont="1"/>
    <xf numFmtId="0" fontId="1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169" fontId="22" fillId="7" borderId="9" xfId="1" applyNumberFormat="1" applyFont="1" applyFill="1" applyBorder="1" applyAlignment="1" applyProtection="1">
      <alignment horizontal="right" shrinkToFit="1"/>
    </xf>
    <xf numFmtId="169" fontId="22" fillId="7" borderId="82" xfId="1" applyNumberFormat="1" applyFont="1" applyFill="1" applyBorder="1" applyAlignment="1" applyProtection="1">
      <alignment horizontal="right" shrinkToFit="1"/>
    </xf>
    <xf numFmtId="169" fontId="22" fillId="7" borderId="6" xfId="1" applyNumberFormat="1" applyFont="1" applyFill="1" applyBorder="1" applyAlignment="1" applyProtection="1">
      <alignment horizontal="right" shrinkToFit="1"/>
    </xf>
    <xf numFmtId="169" fontId="12" fillId="7" borderId="24" xfId="1" applyNumberFormat="1" applyFont="1" applyFill="1" applyBorder="1" applyAlignment="1" applyProtection="1">
      <alignment horizontal="right" shrinkToFit="1"/>
    </xf>
    <xf numFmtId="172" fontId="10" fillId="10" borderId="4" xfId="1" applyNumberFormat="1" applyFont="1" applyFill="1" applyBorder="1" applyAlignment="1" applyProtection="1">
      <alignment shrinkToFit="1"/>
    </xf>
    <xf numFmtId="172" fontId="10" fillId="10" borderId="7" xfId="1" applyNumberFormat="1" applyFont="1" applyFill="1" applyBorder="1" applyAlignment="1" applyProtection="1">
      <alignment shrinkToFit="1"/>
    </xf>
    <xf numFmtId="172" fontId="10" fillId="11" borderId="7" xfId="1" applyNumberFormat="1" applyFont="1" applyFill="1" applyBorder="1" applyAlignment="1" applyProtection="1">
      <alignment shrinkToFit="1"/>
    </xf>
    <xf numFmtId="172" fontId="10" fillId="12" borderId="7" xfId="1" applyNumberFormat="1" applyFont="1" applyFill="1" applyBorder="1" applyAlignment="1" applyProtection="1">
      <alignment shrinkToFit="1"/>
    </xf>
    <xf numFmtId="172" fontId="10" fillId="12" borderId="20" xfId="1" applyNumberFormat="1" applyFont="1" applyFill="1" applyBorder="1" applyAlignment="1" applyProtection="1">
      <alignment shrinkToFit="1"/>
    </xf>
    <xf numFmtId="164" fontId="12" fillId="6" borderId="125" xfId="0" applyNumberFormat="1" applyFont="1" applyFill="1" applyBorder="1" applyAlignment="1">
      <alignment horizontal="center" vertical="center" wrapText="1" shrinkToFit="1"/>
    </xf>
    <xf numFmtId="164" fontId="12" fillId="6" borderId="32" xfId="0" applyNumberFormat="1" applyFont="1" applyFill="1" applyBorder="1" applyAlignment="1">
      <alignment horizontal="center" vertical="center" wrapText="1" shrinkToFit="1"/>
    </xf>
    <xf numFmtId="167" fontId="29" fillId="0" borderId="54" xfId="0" applyNumberFormat="1" applyFont="1" applyBorder="1" applyAlignment="1" applyProtection="1">
      <alignment horizontal="center" vertical="center" shrinkToFit="1"/>
      <protection locked="0"/>
    </xf>
    <xf numFmtId="167" fontId="29" fillId="0" borderId="126" xfId="0" applyNumberFormat="1" applyFont="1" applyBorder="1" applyAlignment="1" applyProtection="1">
      <alignment horizontal="center" vertical="center" shrinkToFit="1"/>
      <protection locked="0"/>
    </xf>
    <xf numFmtId="0" fontId="31" fillId="5" borderId="109" xfId="0" applyFont="1" applyFill="1" applyBorder="1" applyAlignment="1">
      <alignment horizontal="right" vertical="center" wrapText="1" shrinkToFit="1"/>
    </xf>
    <xf numFmtId="0" fontId="31" fillId="5" borderId="105" xfId="0" applyFont="1" applyFill="1" applyBorder="1" applyAlignment="1">
      <alignment horizontal="right" vertical="center" wrapText="1" shrinkToFit="1"/>
    </xf>
    <xf numFmtId="0" fontId="31" fillId="5" borderId="106" xfId="0" applyFont="1" applyFill="1" applyBorder="1" applyAlignment="1">
      <alignment horizontal="right" vertical="center" wrapText="1" shrinkToFit="1"/>
    </xf>
    <xf numFmtId="0" fontId="31" fillId="5" borderId="108" xfId="0" applyFont="1" applyFill="1" applyBorder="1" applyAlignment="1">
      <alignment horizontal="right" vertical="center" wrapText="1" shrinkToFit="1"/>
    </xf>
    <xf numFmtId="0" fontId="31" fillId="5" borderId="106" xfId="0" applyFont="1" applyFill="1" applyBorder="1" applyAlignment="1">
      <alignment horizontal="center" vertical="center" wrapText="1" shrinkToFit="1"/>
    </xf>
    <xf numFmtId="0" fontId="31" fillId="5" borderId="108" xfId="0" applyFont="1" applyFill="1" applyBorder="1" applyAlignment="1">
      <alignment horizontal="center" vertical="center" wrapText="1" shrinkToFit="1"/>
    </xf>
    <xf numFmtId="0" fontId="34" fillId="5" borderId="64" xfId="0" applyFont="1" applyFill="1" applyBorder="1" applyAlignment="1">
      <alignment horizontal="left" vertical="center" wrapText="1" shrinkToFit="1"/>
    </xf>
    <xf numFmtId="0" fontId="34" fillId="5" borderId="65" xfId="0" applyFont="1" applyFill="1" applyBorder="1" applyAlignment="1">
      <alignment horizontal="left" vertical="center" wrapText="1" shrinkToFit="1"/>
    </xf>
    <xf numFmtId="0" fontId="34" fillId="5" borderId="132" xfId="0" applyFont="1" applyFill="1" applyBorder="1" applyAlignment="1">
      <alignment horizontal="left" vertical="center" wrapText="1" shrinkToFit="1"/>
    </xf>
    <xf numFmtId="0" fontId="34" fillId="5" borderId="94" xfId="0" applyFont="1" applyFill="1" applyBorder="1" applyAlignment="1">
      <alignment horizontal="left" vertical="center" wrapText="1" shrinkToFit="1"/>
    </xf>
    <xf numFmtId="0" fontId="20" fillId="0" borderId="0" xfId="0" applyFont="1" applyAlignment="1">
      <alignment horizontal="right" shrinkToFit="1"/>
    </xf>
    <xf numFmtId="0" fontId="0" fillId="0" borderId="0" xfId="0" applyAlignment="1">
      <alignment horizontal="center" shrinkToFit="1"/>
    </xf>
    <xf numFmtId="0" fontId="38" fillId="6" borderId="41" xfId="0" applyFont="1" applyFill="1" applyBorder="1" applyAlignment="1">
      <alignment horizontal="center" vertical="center" shrinkToFit="1"/>
    </xf>
    <xf numFmtId="0" fontId="38" fillId="6" borderId="94" xfId="0" applyFont="1" applyFill="1" applyBorder="1" applyAlignment="1">
      <alignment horizontal="center" vertical="center" shrinkToFit="1"/>
    </xf>
    <xf numFmtId="0" fontId="38" fillId="6" borderId="128" xfId="0" applyFont="1" applyFill="1" applyBorder="1" applyAlignment="1">
      <alignment horizontal="center" vertical="center" shrinkToFit="1"/>
    </xf>
    <xf numFmtId="0" fontId="38" fillId="6" borderId="129" xfId="0" applyFont="1" applyFill="1" applyBorder="1" applyAlignment="1">
      <alignment horizontal="center" vertical="center" shrinkToFit="1"/>
    </xf>
    <xf numFmtId="0" fontId="32" fillId="2" borderId="67" xfId="0" applyFont="1" applyFill="1" applyBorder="1" applyAlignment="1" applyProtection="1">
      <alignment horizontal="center" vertical="center" wrapText="1" shrinkToFit="1"/>
      <protection hidden="1"/>
    </xf>
    <xf numFmtId="0" fontId="32" fillId="2" borderId="68" xfId="0" applyFont="1" applyFill="1" applyBorder="1" applyAlignment="1" applyProtection="1">
      <alignment horizontal="center" vertical="center" wrapText="1" shrinkToFit="1"/>
      <protection hidden="1"/>
    </xf>
    <xf numFmtId="0" fontId="32" fillId="2" borderId="10" xfId="0" applyFont="1" applyFill="1" applyBorder="1" applyAlignment="1" applyProtection="1">
      <alignment horizontal="center" vertical="center" wrapText="1" shrinkToFit="1"/>
      <protection hidden="1"/>
    </xf>
    <xf numFmtId="0" fontId="8" fillId="9" borderId="79" xfId="0" applyFont="1" applyFill="1" applyBorder="1" applyAlignment="1">
      <alignment horizontal="center" vertical="center" wrapText="1" shrinkToFit="1"/>
    </xf>
    <xf numFmtId="0" fontId="8" fillId="9" borderId="45" xfId="0" applyFont="1" applyFill="1" applyBorder="1" applyAlignment="1">
      <alignment horizontal="center" vertical="center" wrapText="1" shrinkToFit="1"/>
    </xf>
    <xf numFmtId="0" fontId="24" fillId="0" borderId="0" xfId="0" applyFont="1" applyAlignment="1">
      <alignment horizontal="right" shrinkToFit="1"/>
    </xf>
    <xf numFmtId="0" fontId="37" fillId="6" borderId="130" xfId="0" applyFont="1" applyFill="1" applyBorder="1" applyAlignment="1">
      <alignment horizontal="center" vertical="center" shrinkToFit="1"/>
    </xf>
    <xf numFmtId="0" fontId="37" fillId="6" borderId="28" xfId="0" applyFont="1" applyFill="1" applyBorder="1" applyAlignment="1">
      <alignment horizontal="center" vertical="center" shrinkToFit="1"/>
    </xf>
    <xf numFmtId="170" fontId="37" fillId="6" borderId="71" xfId="0" applyNumberFormat="1" applyFont="1" applyFill="1" applyBorder="1" applyAlignment="1">
      <alignment horizontal="center" vertical="center" shrinkToFit="1"/>
    </xf>
    <xf numFmtId="170" fontId="37" fillId="6" borderId="27" xfId="0" applyNumberFormat="1" applyFont="1" applyFill="1" applyBorder="1" applyAlignment="1">
      <alignment horizontal="center" vertical="center" shrinkToFit="1"/>
    </xf>
    <xf numFmtId="164" fontId="37" fillId="6" borderId="71" xfId="0" applyNumberFormat="1" applyFont="1" applyFill="1" applyBorder="1" applyAlignment="1">
      <alignment horizontal="center" vertical="center" shrinkToFit="1"/>
    </xf>
    <xf numFmtId="164" fontId="37" fillId="6" borderId="27" xfId="0" applyNumberFormat="1" applyFont="1" applyFill="1" applyBorder="1" applyAlignment="1">
      <alignment horizontal="center" vertical="center" shrinkToFit="1"/>
    </xf>
    <xf numFmtId="10" fontId="20" fillId="6" borderId="71" xfId="0" applyNumberFormat="1" applyFont="1" applyFill="1" applyBorder="1" applyAlignment="1">
      <alignment horizontal="center" vertical="center" shrinkToFit="1"/>
    </xf>
    <xf numFmtId="10" fontId="20" fillId="6" borderId="27" xfId="0" applyNumberFormat="1" applyFont="1" applyFill="1" applyBorder="1" applyAlignment="1">
      <alignment horizontal="center" vertical="center" shrinkToFit="1"/>
    </xf>
    <xf numFmtId="10" fontId="0" fillId="6" borderId="71" xfId="0" applyNumberFormat="1" applyFill="1" applyBorder="1" applyAlignment="1">
      <alignment horizontal="center" vertical="center" shrinkToFit="1"/>
    </xf>
    <xf numFmtId="10" fontId="0" fillId="6" borderId="27" xfId="0" applyNumberFormat="1" applyFill="1" applyBorder="1" applyAlignment="1">
      <alignment horizontal="center" vertical="center" shrinkToFit="1"/>
    </xf>
    <xf numFmtId="169" fontId="10" fillId="6" borderId="125" xfId="1" applyNumberFormat="1" applyFont="1" applyFill="1" applyBorder="1" applyAlignment="1" applyProtection="1">
      <alignment horizontal="center" vertical="center" shrinkToFit="1"/>
    </xf>
    <xf numFmtId="169" fontId="10" fillId="6" borderId="30" xfId="1" applyNumberFormat="1" applyFont="1" applyFill="1" applyBorder="1" applyAlignment="1" applyProtection="1">
      <alignment horizontal="center" vertical="center" shrinkToFit="1"/>
    </xf>
    <xf numFmtId="0" fontId="6" fillId="14" borderId="57" xfId="0" applyFont="1" applyFill="1" applyBorder="1" applyAlignment="1">
      <alignment horizontal="center" vertical="center" shrinkToFit="1"/>
    </xf>
    <xf numFmtId="0" fontId="6" fillId="14" borderId="102" xfId="0" applyFont="1" applyFill="1" applyBorder="1" applyAlignment="1">
      <alignment horizontal="center" vertical="center" shrinkToFit="1"/>
    </xf>
    <xf numFmtId="0" fontId="6" fillId="14" borderId="103" xfId="0" applyFont="1" applyFill="1" applyBorder="1" applyAlignment="1">
      <alignment horizontal="center" vertical="center" shrinkToFit="1"/>
    </xf>
    <xf numFmtId="0" fontId="6" fillId="14" borderId="60" xfId="0" applyFont="1" applyFill="1" applyBorder="1" applyAlignment="1">
      <alignment horizontal="center" vertical="center" shrinkToFit="1"/>
    </xf>
    <xf numFmtId="0" fontId="6" fillId="14" borderId="33" xfId="0" applyFont="1" applyFill="1" applyBorder="1" applyAlignment="1">
      <alignment horizontal="center" vertical="center" shrinkToFit="1"/>
    </xf>
    <xf numFmtId="0" fontId="6" fillId="14" borderId="53" xfId="0" applyFont="1" applyFill="1" applyBorder="1" applyAlignment="1">
      <alignment horizontal="center" vertical="center" shrinkToFit="1"/>
    </xf>
    <xf numFmtId="0" fontId="34" fillId="5" borderId="69" xfId="0" applyFont="1" applyFill="1" applyBorder="1" applyAlignment="1">
      <alignment horizontal="left" vertical="center" wrapText="1" shrinkToFit="1"/>
    </xf>
    <xf numFmtId="0" fontId="34" fillId="5" borderId="131" xfId="0" applyFont="1" applyFill="1" applyBorder="1" applyAlignment="1">
      <alignment horizontal="left" vertical="center" wrapText="1" shrinkToFit="1"/>
    </xf>
    <xf numFmtId="0" fontId="1" fillId="5" borderId="119" xfId="0" applyFont="1" applyFill="1" applyBorder="1" applyAlignment="1">
      <alignment horizontal="center" vertical="center" wrapText="1" shrinkToFit="1"/>
    </xf>
    <xf numFmtId="0" fontId="1" fillId="5" borderId="133" xfId="0" applyFont="1" applyFill="1" applyBorder="1" applyAlignment="1">
      <alignment horizontal="center" vertical="center" wrapText="1" shrinkToFit="1"/>
    </xf>
    <xf numFmtId="0" fontId="1" fillId="5" borderId="60" xfId="0" applyFont="1" applyFill="1" applyBorder="1" applyAlignment="1">
      <alignment horizontal="center" vertical="center" wrapText="1" shrinkToFit="1"/>
    </xf>
    <xf numFmtId="0" fontId="1" fillId="5" borderId="63" xfId="0" applyFont="1" applyFill="1" applyBorder="1" applyAlignment="1">
      <alignment horizontal="center" vertical="center" wrapText="1" shrinkToFit="1"/>
    </xf>
    <xf numFmtId="0" fontId="8" fillId="9" borderId="74" xfId="0" applyFont="1" applyFill="1" applyBorder="1" applyAlignment="1">
      <alignment horizontal="center" vertical="center" wrapText="1" shrinkToFit="1"/>
    </xf>
    <xf numFmtId="0" fontId="8" fillId="9" borderId="62" xfId="0" applyFont="1" applyFill="1" applyBorder="1" applyAlignment="1">
      <alignment horizontal="center" vertical="center" shrinkToFit="1"/>
    </xf>
    <xf numFmtId="169" fontId="22" fillId="0" borderId="0" xfId="1" applyNumberFormat="1" applyFont="1" applyFill="1" applyBorder="1" applyAlignment="1" applyProtection="1">
      <alignment horizontal="center" shrinkToFit="1"/>
    </xf>
    <xf numFmtId="0" fontId="12" fillId="4" borderId="0" xfId="0" applyFont="1" applyFill="1" applyAlignment="1">
      <alignment horizontal="right" shrinkToFit="1"/>
    </xf>
    <xf numFmtId="0" fontId="20" fillId="9" borderId="45" xfId="0" applyFont="1" applyFill="1" applyBorder="1" applyAlignment="1">
      <alignment horizontal="center" vertical="center" shrinkToFit="1"/>
    </xf>
    <xf numFmtId="0" fontId="8" fillId="13" borderId="67" xfId="0" applyFont="1" applyFill="1" applyBorder="1" applyAlignment="1">
      <alignment horizontal="center" vertical="center" shrinkToFit="1"/>
    </xf>
    <xf numFmtId="0" fontId="8" fillId="13" borderId="68" xfId="0" applyFont="1" applyFill="1" applyBorder="1" applyAlignment="1">
      <alignment horizontal="center" vertical="center" shrinkToFit="1"/>
    </xf>
    <xf numFmtId="0" fontId="0" fillId="13" borderId="68" xfId="0" applyFill="1" applyBorder="1" applyAlignment="1">
      <alignment horizontal="center" vertical="center" shrinkToFit="1"/>
    </xf>
    <xf numFmtId="0" fontId="0" fillId="13" borderId="10" xfId="0" applyFill="1" applyBorder="1" applyAlignment="1">
      <alignment horizontal="center" vertical="center" shrinkToFit="1"/>
    </xf>
    <xf numFmtId="0" fontId="28" fillId="4" borderId="0" xfId="0" applyFont="1" applyFill="1" applyAlignment="1">
      <alignment horizontal="right" shrinkToFit="1"/>
    </xf>
    <xf numFmtId="0" fontId="1" fillId="5" borderId="99" xfId="0" applyFont="1" applyFill="1" applyBorder="1" applyAlignment="1">
      <alignment horizontal="center" vertical="center" wrapText="1" shrinkToFit="1"/>
    </xf>
    <xf numFmtId="0" fontId="1" fillId="5" borderId="110" xfId="0" applyFont="1" applyFill="1" applyBorder="1" applyAlignment="1">
      <alignment horizontal="center" vertical="center" wrapText="1" shrinkToFit="1"/>
    </xf>
    <xf numFmtId="0" fontId="1" fillId="5" borderId="97" xfId="0" applyFont="1" applyFill="1" applyBorder="1" applyAlignment="1">
      <alignment horizontal="center" vertical="center" wrapText="1" shrinkToFit="1"/>
    </xf>
    <xf numFmtId="2" fontId="2" fillId="4" borderId="0" xfId="0" applyNumberFormat="1" applyFont="1" applyFill="1" applyAlignment="1">
      <alignment horizontal="left" vertical="center"/>
    </xf>
    <xf numFmtId="0" fontId="8" fillId="4" borderId="43" xfId="0" applyFont="1" applyFill="1" applyBorder="1" applyAlignment="1">
      <alignment horizontal="center" vertical="center" wrapText="1" shrinkToFit="1"/>
    </xf>
    <xf numFmtId="0" fontId="8" fillId="4" borderId="45" xfId="0" applyFont="1" applyFill="1" applyBorder="1" applyAlignment="1">
      <alignment horizontal="center" vertical="center" wrapText="1" shrinkToFit="1"/>
    </xf>
    <xf numFmtId="0" fontId="8" fillId="12" borderId="62" xfId="0" applyFont="1" applyFill="1" applyBorder="1" applyAlignment="1">
      <alignment horizontal="center" vertical="center" shrinkToFit="1"/>
    </xf>
    <xf numFmtId="0" fontId="8" fillId="12" borderId="97" xfId="0" applyFont="1" applyFill="1" applyBorder="1" applyAlignment="1">
      <alignment horizontal="center" vertical="center" shrinkToFit="1"/>
    </xf>
    <xf numFmtId="0" fontId="8" fillId="13" borderId="43" xfId="0" applyFont="1" applyFill="1" applyBorder="1" applyAlignment="1">
      <alignment horizontal="center" vertical="center" wrapText="1" shrinkToFit="1"/>
    </xf>
    <xf numFmtId="0" fontId="8" fillId="13" borderId="45" xfId="0" applyFont="1" applyFill="1" applyBorder="1" applyAlignment="1">
      <alignment horizontal="center" vertical="center" wrapText="1" shrinkToFit="1"/>
    </xf>
    <xf numFmtId="0" fontId="1" fillId="5" borderId="58" xfId="0" applyFont="1" applyFill="1" applyBorder="1" applyAlignment="1">
      <alignment horizontal="center" vertical="center" wrapText="1" shrinkToFit="1"/>
    </xf>
    <xf numFmtId="0" fontId="1" fillId="5" borderId="59" xfId="0" applyFont="1" applyFill="1" applyBorder="1" applyAlignment="1">
      <alignment horizontal="center" vertical="center" wrapText="1" shrinkToFit="1"/>
    </xf>
    <xf numFmtId="0" fontId="12" fillId="14" borderId="69" xfId="0" applyFont="1" applyFill="1" applyBorder="1" applyAlignment="1">
      <alignment horizontal="center" vertical="center" shrinkToFit="1"/>
    </xf>
    <xf numFmtId="0" fontId="12" fillId="14" borderId="70" xfId="0" applyFont="1" applyFill="1" applyBorder="1" applyAlignment="1">
      <alignment horizontal="center" vertical="center" shrinkToFit="1"/>
    </xf>
    <xf numFmtId="0" fontId="12" fillId="14" borderId="16" xfId="0" applyFont="1" applyFill="1" applyBorder="1" applyAlignment="1">
      <alignment horizontal="center" vertical="center" shrinkToFit="1"/>
    </xf>
    <xf numFmtId="167" fontId="29" fillId="0" borderId="105" xfId="0" applyNumberFormat="1" applyFont="1" applyBorder="1" applyAlignment="1" applyProtection="1">
      <alignment horizontal="center" vertical="center" shrinkToFit="1"/>
      <protection locked="0"/>
    </xf>
    <xf numFmtId="0" fontId="20" fillId="4" borderId="0" xfId="0" applyFont="1" applyFill="1" applyAlignment="1">
      <alignment horizontal="left" shrinkToFit="1"/>
    </xf>
    <xf numFmtId="49" fontId="28" fillId="4" borderId="50" xfId="0" applyNumberFormat="1" applyFont="1" applyFill="1" applyBorder="1" applyAlignment="1" applyProtection="1">
      <alignment horizontal="left" vertical="center" wrapText="1" shrinkToFit="1"/>
      <protection locked="0"/>
    </xf>
    <xf numFmtId="49" fontId="28" fillId="4" borderId="51" xfId="0" applyNumberFormat="1" applyFont="1" applyFill="1" applyBorder="1" applyAlignment="1" applyProtection="1">
      <alignment horizontal="left" vertical="center" wrapText="1" shrinkToFit="1"/>
      <protection locked="0"/>
    </xf>
    <xf numFmtId="49" fontId="30" fillId="4" borderId="51" xfId="0" applyNumberFormat="1" applyFont="1" applyFill="1" applyBorder="1" applyAlignment="1" applyProtection="1">
      <alignment horizontal="left" vertical="center" wrapText="1" shrinkToFit="1"/>
      <protection locked="0"/>
    </xf>
    <xf numFmtId="49" fontId="30" fillId="4" borderId="52" xfId="0" applyNumberFormat="1" applyFont="1" applyFill="1" applyBorder="1" applyAlignment="1" applyProtection="1">
      <alignment horizontal="left" vertical="center" wrapText="1" shrinkToFit="1"/>
      <protection locked="0"/>
    </xf>
    <xf numFmtId="0" fontId="16" fillId="4" borderId="0" xfId="0" applyFont="1" applyFill="1" applyAlignment="1">
      <alignment shrinkToFit="1"/>
    </xf>
    <xf numFmtId="44" fontId="31" fillId="4" borderId="0" xfId="1" applyFont="1" applyFill="1" applyBorder="1" applyAlignment="1" applyProtection="1">
      <alignment horizontal="center" vertical="center" wrapText="1" shrinkToFit="1"/>
    </xf>
    <xf numFmtId="44" fontId="31" fillId="4" borderId="33" xfId="1" applyFont="1" applyFill="1" applyBorder="1" applyAlignment="1" applyProtection="1">
      <alignment horizontal="center" vertical="center" wrapText="1" shrinkToFit="1"/>
    </xf>
    <xf numFmtId="0" fontId="8" fillId="10" borderId="67" xfId="0" applyFont="1" applyFill="1" applyBorder="1" applyAlignment="1">
      <alignment horizontal="center" vertical="center" shrinkToFit="1"/>
    </xf>
    <xf numFmtId="0" fontId="8" fillId="10" borderId="10" xfId="0" applyFont="1" applyFill="1" applyBorder="1" applyAlignment="1">
      <alignment horizontal="center" vertical="center" shrinkToFit="1"/>
    </xf>
    <xf numFmtId="0" fontId="17" fillId="4" borderId="0" xfId="0" applyFont="1" applyFill="1" applyAlignment="1">
      <alignment horizontal="left" shrinkToFit="1"/>
    </xf>
    <xf numFmtId="0" fontId="0" fillId="0" borderId="50" xfId="0" applyBorder="1" applyAlignment="1" applyProtection="1">
      <alignment horizontal="center" shrinkToFit="1"/>
      <protection locked="0"/>
    </xf>
    <xf numFmtId="0" fontId="0" fillId="0" borderId="51" xfId="0" applyBorder="1" applyAlignment="1" applyProtection="1">
      <alignment horizontal="center" shrinkToFit="1"/>
      <protection locked="0"/>
    </xf>
    <xf numFmtId="0" fontId="0" fillId="0" borderId="52" xfId="0" applyBorder="1" applyAlignment="1" applyProtection="1">
      <alignment horizontal="center" shrinkToFit="1"/>
      <protection locked="0"/>
    </xf>
    <xf numFmtId="0" fontId="8" fillId="14" borderId="79" xfId="0" applyFont="1" applyFill="1" applyBorder="1" applyAlignment="1">
      <alignment horizontal="center" vertical="center" wrapText="1" shrinkToFit="1"/>
    </xf>
    <xf numFmtId="0" fontId="8" fillId="14" borderId="45" xfId="0" applyFont="1" applyFill="1" applyBorder="1" applyAlignment="1">
      <alignment horizontal="center" vertical="center" wrapText="1" shrinkToFit="1"/>
    </xf>
    <xf numFmtId="0" fontId="20" fillId="4" borderId="0" xfId="0" applyFont="1" applyFill="1" applyAlignment="1">
      <alignment horizontal="left" vertical="center" wrapText="1" shrinkToFit="1"/>
    </xf>
    <xf numFmtId="0" fontId="0" fillId="0" borderId="54" xfId="0" applyBorder="1" applyAlignment="1" applyProtection="1">
      <alignment horizontal="center" shrinkToFit="1"/>
      <protection locked="0"/>
    </xf>
    <xf numFmtId="0" fontId="0" fillId="0" borderId="55" xfId="0" applyBorder="1" applyAlignment="1" applyProtection="1">
      <alignment horizontal="center" shrinkToFit="1"/>
      <protection locked="0"/>
    </xf>
    <xf numFmtId="0" fontId="0" fillId="0" borderId="56" xfId="0" applyBorder="1" applyAlignment="1" applyProtection="1">
      <alignment horizontal="center" shrinkToFit="1"/>
      <protection locked="0"/>
    </xf>
    <xf numFmtId="0" fontId="8" fillId="11" borderId="67" xfId="0" applyFont="1" applyFill="1" applyBorder="1" applyAlignment="1">
      <alignment horizontal="center" vertical="center" shrinkToFit="1"/>
    </xf>
    <xf numFmtId="0" fontId="8" fillId="11" borderId="10" xfId="0" applyFont="1" applyFill="1" applyBorder="1" applyAlignment="1">
      <alignment horizontal="center" vertical="center" shrinkToFit="1"/>
    </xf>
    <xf numFmtId="0" fontId="24" fillId="4" borderId="0" xfId="0" applyFont="1" applyFill="1" applyAlignment="1">
      <alignment horizontal="left" shrinkToFit="1"/>
    </xf>
    <xf numFmtId="0" fontId="0" fillId="4" borderId="72" xfId="0" applyFill="1" applyBorder="1" applyAlignment="1">
      <alignment horizontal="left" shrinkToFit="1"/>
    </xf>
    <xf numFmtId="0" fontId="12" fillId="5" borderId="26" xfId="0" applyFont="1" applyFill="1" applyBorder="1" applyAlignment="1">
      <alignment horizontal="center" vertical="center" wrapText="1" shrinkToFit="1"/>
    </xf>
    <xf numFmtId="0" fontId="12" fillId="5" borderId="77" xfId="0" applyFont="1" applyFill="1" applyBorder="1" applyAlignment="1">
      <alignment horizontal="center" vertical="center" wrapText="1" shrinkToFit="1"/>
    </xf>
    <xf numFmtId="0" fontId="20" fillId="14" borderId="122" xfId="0" applyFont="1" applyFill="1" applyBorder="1" applyAlignment="1">
      <alignment horizontal="center" shrinkToFit="1"/>
    </xf>
    <xf numFmtId="0" fontId="20" fillId="14" borderId="123" xfId="0" applyFont="1" applyFill="1" applyBorder="1" applyAlignment="1">
      <alignment horizontal="center" shrinkToFit="1"/>
    </xf>
    <xf numFmtId="0" fontId="12" fillId="5" borderId="74" xfId="0" applyFont="1" applyFill="1" applyBorder="1" applyAlignment="1">
      <alignment horizontal="center" vertical="center" wrapText="1" shrinkToFit="1"/>
    </xf>
    <xf numFmtId="0" fontId="12" fillId="5" borderId="66" xfId="0" applyFont="1" applyFill="1" applyBorder="1" applyAlignment="1">
      <alignment horizontal="center" vertical="center" wrapText="1" shrinkToFit="1"/>
    </xf>
    <xf numFmtId="0" fontId="12" fillId="5" borderId="62" xfId="0" applyFont="1" applyFill="1" applyBorder="1" applyAlignment="1">
      <alignment horizontal="center" vertical="center" wrapText="1" shrinkToFit="1"/>
    </xf>
    <xf numFmtId="0" fontId="5" fillId="4" borderId="47" xfId="0" applyFont="1" applyFill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5" fillId="8" borderId="47" xfId="0" applyFont="1" applyFill="1" applyBorder="1" applyAlignment="1">
      <alignment horizontal="center"/>
    </xf>
    <xf numFmtId="0" fontId="0" fillId="8" borderId="48" xfId="0" applyFill="1" applyBorder="1" applyAlignment="1">
      <alignment horizontal="center"/>
    </xf>
    <xf numFmtId="0" fontId="0" fillId="8" borderId="49" xfId="0" applyFill="1" applyBorder="1" applyAlignment="1">
      <alignment horizontal="center"/>
    </xf>
    <xf numFmtId="0" fontId="8" fillId="8" borderId="79" xfId="0" applyFont="1" applyFill="1" applyBorder="1" applyAlignment="1">
      <alignment horizontal="center" vertical="center" wrapText="1" shrinkToFit="1"/>
    </xf>
    <xf numFmtId="0" fontId="20" fillId="8" borderId="45" xfId="0" applyFont="1" applyFill="1" applyBorder="1" applyAlignment="1">
      <alignment horizontal="center" vertical="center" wrapText="1" shrinkToFit="1"/>
    </xf>
    <xf numFmtId="49" fontId="2" fillId="4" borderId="47" xfId="0" applyNumberFormat="1" applyFont="1" applyFill="1" applyBorder="1" applyAlignment="1" applyProtection="1">
      <alignment horizontal="left" shrinkToFit="1"/>
      <protection locked="0"/>
    </xf>
    <xf numFmtId="49" fontId="2" fillId="4" borderId="48" xfId="0" applyNumberFormat="1" applyFont="1" applyFill="1" applyBorder="1" applyAlignment="1" applyProtection="1">
      <alignment horizontal="left" shrinkToFit="1"/>
      <protection locked="0"/>
    </xf>
    <xf numFmtId="49" fontId="2" fillId="4" borderId="55" xfId="0" applyNumberFormat="1" applyFont="1" applyFill="1" applyBorder="1" applyAlignment="1" applyProtection="1">
      <alignment horizontal="left" shrinkToFit="1"/>
      <protection locked="0"/>
    </xf>
    <xf numFmtId="49" fontId="2" fillId="4" borderId="56" xfId="0" applyNumberFormat="1" applyFont="1" applyFill="1" applyBorder="1" applyAlignment="1" applyProtection="1">
      <alignment horizontal="left" shrinkToFit="1"/>
      <protection locked="0"/>
    </xf>
    <xf numFmtId="0" fontId="12" fillId="0" borderId="0" xfId="0" applyFont="1" applyAlignment="1">
      <alignment horizontal="right"/>
    </xf>
    <xf numFmtId="0" fontId="8" fillId="4" borderId="79" xfId="0" applyFont="1" applyFill="1" applyBorder="1" applyAlignment="1">
      <alignment horizontal="center" vertical="center" wrapText="1" shrinkToFit="1"/>
    </xf>
    <xf numFmtId="0" fontId="8" fillId="13" borderId="79" xfId="0" applyFont="1" applyFill="1" applyBorder="1" applyAlignment="1">
      <alignment horizontal="center" vertical="center" wrapText="1" shrinkToFit="1"/>
    </xf>
    <xf numFmtId="0" fontId="33" fillId="4" borderId="0" xfId="0" applyFont="1" applyFill="1" applyAlignment="1">
      <alignment shrinkToFit="1"/>
    </xf>
    <xf numFmtId="170" fontId="2" fillId="4" borderId="42" xfId="0" applyNumberFormat="1" applyFont="1" applyFill="1" applyBorder="1" applyAlignment="1">
      <alignment horizontal="center"/>
    </xf>
    <xf numFmtId="170" fontId="2" fillId="4" borderId="56" xfId="0" applyNumberFormat="1" applyFont="1" applyFill="1" applyBorder="1" applyAlignment="1">
      <alignment horizontal="center"/>
    </xf>
    <xf numFmtId="0" fontId="32" fillId="2" borderId="67" xfId="0" applyFont="1" applyFill="1" applyBorder="1" applyAlignment="1" applyProtection="1">
      <alignment horizontal="center" vertical="center" wrapText="1"/>
      <protection hidden="1"/>
    </xf>
    <xf numFmtId="0" fontId="32" fillId="2" borderId="68" xfId="0" applyFont="1" applyFill="1" applyBorder="1" applyAlignment="1" applyProtection="1">
      <alignment horizontal="center" vertical="center" wrapText="1"/>
      <protection hidden="1"/>
    </xf>
    <xf numFmtId="0" fontId="32" fillId="2" borderId="10" xfId="0" applyFont="1" applyFill="1" applyBorder="1" applyAlignment="1" applyProtection="1">
      <alignment horizontal="center" vertical="center" wrapText="1"/>
      <protection hidden="1"/>
    </xf>
    <xf numFmtId="0" fontId="26" fillId="4" borderId="0" xfId="0" applyFont="1" applyFill="1" applyAlignment="1">
      <alignment horizontal="left" shrinkToFit="1"/>
    </xf>
    <xf numFmtId="170" fontId="28" fillId="4" borderId="74" xfId="0" applyNumberFormat="1" applyFont="1" applyFill="1" applyBorder="1" applyAlignment="1">
      <alignment horizontal="left" vertical="center" wrapText="1"/>
    </xf>
    <xf numFmtId="170" fontId="28" fillId="4" borderId="23" xfId="0" applyNumberFormat="1" applyFont="1" applyFill="1" applyBorder="1" applyAlignment="1">
      <alignment horizontal="left" vertical="center" wrapText="1"/>
    </xf>
    <xf numFmtId="170" fontId="30" fillId="4" borderId="68" xfId="0" applyNumberFormat="1" applyFont="1" applyFill="1" applyBorder="1" applyAlignment="1">
      <alignment horizontal="left" vertical="center" wrapText="1"/>
    </xf>
    <xf numFmtId="170" fontId="30" fillId="4" borderId="10" xfId="0" applyNumberFormat="1" applyFont="1" applyFill="1" applyBorder="1" applyAlignment="1">
      <alignment horizontal="left" vertical="center" wrapText="1"/>
    </xf>
    <xf numFmtId="0" fontId="8" fillId="12" borderId="67" xfId="0" applyFont="1" applyFill="1" applyBorder="1" applyAlignment="1">
      <alignment horizontal="center" vertical="center" shrinkToFit="1"/>
    </xf>
    <xf numFmtId="0" fontId="8" fillId="12" borderId="10" xfId="0" applyFont="1" applyFill="1" applyBorder="1" applyAlignment="1">
      <alignment horizontal="center" vertical="center" shrinkToFit="1"/>
    </xf>
    <xf numFmtId="2" fontId="10" fillId="6" borderId="25" xfId="1" applyNumberFormat="1" applyFont="1" applyFill="1" applyBorder="1" applyAlignment="1" applyProtection="1">
      <alignment horizontal="center" shrinkToFit="1"/>
    </xf>
    <xf numFmtId="168" fontId="11" fillId="6" borderId="84" xfId="1" applyNumberFormat="1" applyFont="1" applyFill="1" applyBorder="1" applyAlignment="1" applyProtection="1"/>
    <xf numFmtId="170" fontId="9" fillId="0" borderId="0" xfId="0" applyNumberFormat="1" applyFont="1" applyBorder="1"/>
    <xf numFmtId="170" fontId="9" fillId="0" borderId="74" xfId="0" applyNumberFormat="1" applyFont="1" applyBorder="1"/>
    <xf numFmtId="170" fontId="9" fillId="0" borderId="23" xfId="0" applyNumberFormat="1" applyFont="1" applyBorder="1"/>
  </cellXfs>
  <cellStyles count="2">
    <cellStyle name="Monétaire" xfId="1" builtinId="4"/>
    <cellStyle name="Normal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30480</xdr:rowOff>
    </xdr:from>
    <xdr:to>
      <xdr:col>8</xdr:col>
      <xdr:colOff>549985</xdr:colOff>
      <xdr:row>2</xdr:row>
      <xdr:rowOff>110490</xdr:rowOff>
    </xdr:to>
    <xdr:pic>
      <xdr:nvPicPr>
        <xdr:cNvPr id="1060" name="Image 1">
          <a:extLst>
            <a:ext uri="{FF2B5EF4-FFF2-40B4-BE49-F238E27FC236}">
              <a16:creationId xmlns:a16="http://schemas.microsoft.com/office/drawing/2014/main" id="{3AE56201-BCC5-E869-D1B9-61CCF5FF4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30480"/>
          <a:ext cx="112014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160020</xdr:colOff>
      <xdr:row>0</xdr:row>
      <xdr:rowOff>30480</xdr:rowOff>
    </xdr:from>
    <xdr:to>
      <xdr:col>8</xdr:col>
      <xdr:colOff>549985</xdr:colOff>
      <xdr:row>2</xdr:row>
      <xdr:rowOff>110490</xdr:rowOff>
    </xdr:to>
    <xdr:pic>
      <xdr:nvPicPr>
        <xdr:cNvPr id="1061" name="Image 1">
          <a:extLst>
            <a:ext uri="{FF2B5EF4-FFF2-40B4-BE49-F238E27FC236}">
              <a16:creationId xmlns:a16="http://schemas.microsoft.com/office/drawing/2014/main" id="{E371656F-3959-B5C5-85DC-8FE3D5434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0420" y="30480"/>
          <a:ext cx="111252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autoPageBreaks="0" fitToPage="1"/>
  </sheetPr>
  <dimension ref="A1:AF66"/>
  <sheetViews>
    <sheetView showZeros="0" tabSelected="1" zoomScale="90" zoomScaleNormal="90" workbookViewId="0">
      <selection activeCell="G11" sqref="G11"/>
    </sheetView>
  </sheetViews>
  <sheetFormatPr baseColWidth="10" defaultColWidth="11.5703125" defaultRowHeight="15" x14ac:dyDescent="0.25"/>
  <cols>
    <col min="1" max="1" width="13.7109375" style="16" customWidth="1"/>
    <col min="2" max="2" width="30.7109375" style="16" customWidth="1"/>
    <col min="3" max="3" width="13.28515625" style="16" customWidth="1"/>
    <col min="4" max="4" width="13.7109375" style="16" customWidth="1"/>
    <col min="5" max="5" width="11.7109375" style="16" customWidth="1"/>
    <col min="6" max="6" width="8.7109375" style="16" customWidth="1"/>
    <col min="7" max="7" width="10.85546875" style="16" customWidth="1"/>
    <col min="8" max="12" width="10.7109375" style="16" customWidth="1"/>
    <col min="13" max="13" width="8.85546875" style="16" customWidth="1"/>
    <col min="14" max="14" width="12.28515625" style="16" customWidth="1"/>
    <col min="15" max="15" width="14" style="16" customWidth="1"/>
    <col min="16" max="17" width="11.7109375" style="16" customWidth="1"/>
    <col min="18" max="19" width="10.7109375" style="16" customWidth="1"/>
    <col min="20" max="20" width="14.7109375" style="16" customWidth="1"/>
    <col min="21" max="21" width="8.140625" style="16" customWidth="1"/>
    <col min="22" max="22" width="14.28515625" style="17" customWidth="1"/>
    <col min="23" max="23" width="15.42578125" style="17" customWidth="1"/>
    <col min="24" max="24" width="14.28515625" style="17" customWidth="1"/>
    <col min="25" max="25" width="9.42578125" style="17" customWidth="1"/>
    <col min="26" max="26" width="9.140625" style="17" hidden="1" customWidth="1"/>
    <col min="27" max="27" width="2.28515625" style="17" hidden="1" customWidth="1"/>
    <col min="28" max="28" width="4.28515625" style="16" hidden="1" customWidth="1"/>
    <col min="29" max="29" width="4.5703125" style="16" hidden="1" customWidth="1"/>
    <col min="30" max="30" width="4.7109375" style="16" hidden="1" customWidth="1"/>
    <col min="31" max="31" width="11" style="16" hidden="1" customWidth="1"/>
    <col min="32" max="32" width="10.7109375" style="16" hidden="1" customWidth="1"/>
    <col min="33" max="45" width="11.42578125" style="16" customWidth="1"/>
    <col min="46" max="46" width="0.28515625" style="16" customWidth="1"/>
    <col min="47" max="52" width="11.42578125" style="16" customWidth="1"/>
    <col min="53" max="53" width="0.28515625" style="16" customWidth="1"/>
    <col min="54" max="59" width="11.42578125" style="16" customWidth="1"/>
    <col min="60" max="16384" width="11.5703125" style="16"/>
  </cols>
  <sheetData>
    <row r="1" spans="1:32" ht="17.45" customHeight="1" x14ac:dyDescent="0.25">
      <c r="A1" s="461" t="s">
        <v>73</v>
      </c>
      <c r="B1" s="461"/>
      <c r="C1" s="461"/>
      <c r="D1" s="461"/>
      <c r="E1" s="461"/>
      <c r="F1" s="461"/>
      <c r="G1" s="461"/>
      <c r="H1" s="461"/>
      <c r="I1" s="461"/>
      <c r="J1" s="461"/>
      <c r="K1" s="487" t="s">
        <v>54</v>
      </c>
      <c r="L1" s="488"/>
      <c r="M1" s="488"/>
      <c r="N1" s="489"/>
      <c r="O1" s="318"/>
      <c r="P1" s="341" t="s">
        <v>0</v>
      </c>
      <c r="Q1" s="341"/>
      <c r="R1" s="341"/>
      <c r="S1" s="341"/>
      <c r="T1" s="318"/>
      <c r="U1" s="157"/>
      <c r="V1" s="157"/>
      <c r="W1" s="157"/>
      <c r="X1" s="157"/>
    </row>
    <row r="2" spans="1:32" ht="15" customHeight="1" x14ac:dyDescent="0.25">
      <c r="A2" s="466" t="s">
        <v>66</v>
      </c>
      <c r="B2" s="466"/>
      <c r="C2" s="466"/>
      <c r="D2" s="466"/>
      <c r="E2" s="334"/>
      <c r="F2" s="335"/>
      <c r="G2" s="336"/>
      <c r="H2" s="336"/>
      <c r="I2" s="336"/>
      <c r="J2" s="336"/>
      <c r="K2" s="337" t="s">
        <v>55</v>
      </c>
      <c r="L2" s="338"/>
      <c r="M2" s="339" t="s">
        <v>111</v>
      </c>
      <c r="N2" s="340"/>
      <c r="O2" s="318"/>
      <c r="P2" s="341" t="s">
        <v>1</v>
      </c>
      <c r="Q2" s="341"/>
      <c r="R2" s="341"/>
      <c r="S2" s="341"/>
      <c r="T2" s="318"/>
      <c r="U2" s="157"/>
      <c r="V2" s="157"/>
      <c r="W2" s="157"/>
      <c r="X2" s="157"/>
    </row>
    <row r="3" spans="1:32" ht="15" customHeight="1" x14ac:dyDescent="0.25">
      <c r="A3" s="342"/>
      <c r="B3" s="343" t="s">
        <v>2</v>
      </c>
      <c r="C3" s="343"/>
      <c r="D3" s="344"/>
      <c r="E3" s="344"/>
      <c r="F3" s="342"/>
      <c r="G3" s="314"/>
      <c r="H3" s="314"/>
      <c r="I3" s="314"/>
      <c r="J3" s="314"/>
      <c r="K3" s="337" t="s">
        <v>56</v>
      </c>
      <c r="L3" s="338"/>
      <c r="M3" s="339" t="s">
        <v>114</v>
      </c>
      <c r="N3" s="340"/>
      <c r="O3" s="318"/>
      <c r="P3" s="443" t="s">
        <v>4</v>
      </c>
      <c r="Q3" s="443"/>
      <c r="R3" s="443"/>
      <c r="S3" s="443"/>
      <c r="T3" s="443"/>
      <c r="U3" s="157"/>
      <c r="V3" s="157"/>
      <c r="W3" s="157"/>
      <c r="X3" s="157"/>
    </row>
    <row r="4" spans="1:32" ht="15" customHeight="1" thickBot="1" x14ac:dyDescent="0.3">
      <c r="A4" s="342" t="s">
        <v>48</v>
      </c>
      <c r="B4" s="314"/>
      <c r="C4" s="314"/>
      <c r="D4" s="314"/>
      <c r="E4" s="314"/>
      <c r="F4" s="314"/>
      <c r="G4" s="314"/>
      <c r="H4" s="314"/>
      <c r="I4" s="314"/>
      <c r="J4" s="314"/>
      <c r="K4" s="345" t="s">
        <v>74</v>
      </c>
      <c r="L4" s="346"/>
      <c r="M4" s="346" t="s">
        <v>3</v>
      </c>
      <c r="N4" s="347"/>
      <c r="O4" s="318"/>
      <c r="P4" s="443" t="s">
        <v>5</v>
      </c>
      <c r="Q4" s="443"/>
      <c r="R4" s="443"/>
      <c r="S4" s="443"/>
      <c r="T4" s="443"/>
      <c r="U4" s="157"/>
      <c r="V4" s="157"/>
      <c r="W4" s="157"/>
      <c r="X4" s="157"/>
    </row>
    <row r="5" spans="1:32" ht="15" customHeight="1" x14ac:dyDescent="0.25">
      <c r="A5" s="333" t="s">
        <v>68</v>
      </c>
      <c r="B5" s="457"/>
      <c r="C5" s="458"/>
      <c r="D5" s="459"/>
      <c r="E5" s="459"/>
      <c r="F5" s="459"/>
      <c r="G5" s="459"/>
      <c r="H5" s="459"/>
      <c r="I5" s="460"/>
      <c r="J5" s="314"/>
      <c r="K5" s="490" t="s">
        <v>57</v>
      </c>
      <c r="L5" s="491"/>
      <c r="M5" s="491"/>
      <c r="N5" s="492"/>
      <c r="O5" s="318"/>
      <c r="P5" s="443" t="s">
        <v>6</v>
      </c>
      <c r="Q5" s="443"/>
      <c r="R5" s="443"/>
      <c r="S5" s="443"/>
      <c r="T5" s="443"/>
      <c r="U5" s="157"/>
      <c r="V5" s="157"/>
      <c r="W5" s="157"/>
      <c r="X5" s="157"/>
    </row>
    <row r="6" spans="1:32" ht="15" customHeight="1" thickBot="1" x14ac:dyDescent="0.3">
      <c r="A6" s="332" t="s">
        <v>69</v>
      </c>
      <c r="B6" s="495"/>
      <c r="C6" s="496"/>
      <c r="D6" s="497"/>
      <c r="E6" s="497"/>
      <c r="F6" s="497"/>
      <c r="G6" s="497"/>
      <c r="H6" s="497"/>
      <c r="I6" s="498"/>
      <c r="J6" s="314"/>
      <c r="K6" s="328" t="s">
        <v>75</v>
      </c>
      <c r="L6" s="329"/>
      <c r="M6" s="329" t="s">
        <v>78</v>
      </c>
      <c r="N6" s="330"/>
      <c r="O6" s="318"/>
      <c r="P6" s="443" t="s">
        <v>7</v>
      </c>
      <c r="Q6" s="443"/>
      <c r="R6" s="443"/>
      <c r="S6" s="443"/>
      <c r="T6" s="443"/>
      <c r="U6" s="157"/>
      <c r="V6" s="157"/>
      <c r="W6" s="157"/>
      <c r="X6" s="157"/>
    </row>
    <row r="7" spans="1:32" ht="15" customHeight="1" thickBot="1" x14ac:dyDescent="0.3">
      <c r="A7" s="331" t="s">
        <v>70</v>
      </c>
      <c r="B7" s="18"/>
      <c r="C7" s="326"/>
      <c r="D7" s="326"/>
      <c r="E7" s="326"/>
      <c r="F7" s="326"/>
      <c r="G7" s="326"/>
      <c r="H7" s="326"/>
      <c r="I7" s="326"/>
      <c r="J7" s="327"/>
      <c r="K7" s="328" t="s">
        <v>76</v>
      </c>
      <c r="L7" s="329"/>
      <c r="M7" s="329" t="s">
        <v>79</v>
      </c>
      <c r="N7" s="330"/>
      <c r="O7" s="318"/>
      <c r="P7" s="443" t="s">
        <v>8</v>
      </c>
      <c r="Q7" s="443"/>
      <c r="R7" s="443"/>
      <c r="S7" s="443"/>
      <c r="T7" s="443"/>
      <c r="U7" s="157"/>
      <c r="V7" s="157"/>
      <c r="W7" s="157"/>
      <c r="X7" s="157"/>
    </row>
    <row r="8" spans="1:32" ht="15" customHeight="1" thickBot="1" x14ac:dyDescent="0.3">
      <c r="A8" s="312"/>
      <c r="B8" s="313"/>
      <c r="C8" s="313"/>
      <c r="D8" s="314"/>
      <c r="E8" s="314"/>
      <c r="F8" s="314"/>
      <c r="G8" s="314"/>
      <c r="H8" s="314"/>
      <c r="I8" s="314"/>
      <c r="J8" s="314"/>
      <c r="K8" s="315" t="s">
        <v>77</v>
      </c>
      <c r="L8" s="316"/>
      <c r="M8" s="316" t="s">
        <v>80</v>
      </c>
      <c r="N8" s="317"/>
      <c r="O8" s="318"/>
      <c r="P8" s="443" t="s">
        <v>9</v>
      </c>
      <c r="Q8" s="443"/>
      <c r="R8" s="443"/>
      <c r="S8" s="443"/>
      <c r="T8" s="443"/>
      <c r="U8" s="296"/>
      <c r="V8" s="296"/>
      <c r="W8" s="296"/>
      <c r="X8" s="296"/>
      <c r="Y8" s="20"/>
      <c r="Z8" s="20"/>
      <c r="AA8" s="20"/>
      <c r="AB8" s="19"/>
    </row>
    <row r="9" spans="1:32" ht="24.95" customHeight="1" thickBot="1" x14ac:dyDescent="0.3">
      <c r="A9" s="403" t="s">
        <v>11</v>
      </c>
      <c r="B9" s="403" t="s">
        <v>12</v>
      </c>
      <c r="C9" s="493" t="s">
        <v>67</v>
      </c>
      <c r="D9" s="470" t="s">
        <v>36</v>
      </c>
      <c r="E9" s="470" t="s">
        <v>41</v>
      </c>
      <c r="F9" s="470" t="s">
        <v>33</v>
      </c>
      <c r="G9" s="464" t="s">
        <v>26</v>
      </c>
      <c r="H9" s="465"/>
      <c r="I9" s="476" t="s">
        <v>81</v>
      </c>
      <c r="J9" s="477"/>
      <c r="K9" s="446" t="s">
        <v>52</v>
      </c>
      <c r="L9" s="447"/>
      <c r="M9" s="444" t="s">
        <v>112</v>
      </c>
      <c r="N9" s="448" t="s">
        <v>37</v>
      </c>
      <c r="O9" s="435" t="s">
        <v>10</v>
      </c>
      <c r="P9" s="436"/>
      <c r="Q9" s="437"/>
      <c r="R9" s="438"/>
      <c r="S9" s="403" t="s">
        <v>82</v>
      </c>
      <c r="T9" s="403" t="s">
        <v>39</v>
      </c>
      <c r="U9" s="403" t="s">
        <v>50</v>
      </c>
      <c r="V9" s="430" t="s">
        <v>113</v>
      </c>
      <c r="W9" s="403" t="s">
        <v>84</v>
      </c>
      <c r="X9" s="16"/>
      <c r="Y9" s="19"/>
      <c r="Z9" s="19"/>
      <c r="AA9" s="19"/>
      <c r="AB9" s="400" t="s">
        <v>30</v>
      </c>
      <c r="AC9" s="401"/>
      <c r="AD9" s="401"/>
      <c r="AE9" s="401"/>
      <c r="AF9" s="402"/>
    </row>
    <row r="10" spans="1:32" ht="51.95" customHeight="1" thickBot="1" x14ac:dyDescent="0.3">
      <c r="A10" s="434"/>
      <c r="B10" s="434"/>
      <c r="C10" s="494"/>
      <c r="D10" s="471"/>
      <c r="E10" s="471"/>
      <c r="F10" s="471"/>
      <c r="G10" s="319" t="s">
        <v>13</v>
      </c>
      <c r="H10" s="319" t="s">
        <v>34</v>
      </c>
      <c r="I10" s="320" t="s">
        <v>13</v>
      </c>
      <c r="J10" s="321" t="s">
        <v>35</v>
      </c>
      <c r="K10" s="322" t="s">
        <v>13</v>
      </c>
      <c r="L10" s="323" t="s">
        <v>35</v>
      </c>
      <c r="M10" s="445"/>
      <c r="N10" s="449"/>
      <c r="O10" s="325" t="s">
        <v>14</v>
      </c>
      <c r="P10" s="325" t="s">
        <v>40</v>
      </c>
      <c r="Q10" s="325" t="s">
        <v>15</v>
      </c>
      <c r="R10" s="324" t="s">
        <v>51</v>
      </c>
      <c r="S10" s="404"/>
      <c r="T10" s="404"/>
      <c r="U10" s="404"/>
      <c r="V10" s="431"/>
      <c r="W10" s="404"/>
      <c r="X10" s="16"/>
      <c r="Y10" s="19"/>
      <c r="Z10" s="19"/>
      <c r="AA10" s="21"/>
      <c r="AB10" s="22">
        <v>1</v>
      </c>
      <c r="AC10" s="23">
        <v>2</v>
      </c>
      <c r="AD10" s="23">
        <v>3</v>
      </c>
      <c r="AE10" s="124" t="s">
        <v>110</v>
      </c>
      <c r="AF10" s="125" t="s">
        <v>109</v>
      </c>
    </row>
    <row r="11" spans="1:32" s="28" customFormat="1" ht="15" customHeight="1" x14ac:dyDescent="0.25">
      <c r="A11" s="111"/>
      <c r="B11" s="112"/>
      <c r="C11" s="112"/>
      <c r="D11" s="309" t="str">
        <f t="shared" ref="D11:D37" si="0">IF(F11&lt;&gt;"",R11*F11,"")</f>
        <v/>
      </c>
      <c r="E11" s="24"/>
      <c r="F11" s="126" t="str">
        <f>IF(M11="1",1.5,IF(M11="2",1.5,IF(M11="3",1.38,IF(M11="5.1",1.32,IF(M11="5.2",1.34,"")))))</f>
        <v/>
      </c>
      <c r="G11" s="71"/>
      <c r="H11" s="74"/>
      <c r="I11" s="79"/>
      <c r="J11" s="75"/>
      <c r="K11" s="79"/>
      <c r="L11" s="25"/>
      <c r="M11" s="66"/>
      <c r="N11" s="67"/>
      <c r="O11" s="113"/>
      <c r="P11" s="113"/>
      <c r="Q11" s="113"/>
      <c r="R11" s="306">
        <f t="shared" ref="R11:R37" si="1">O11+P11+Q11</f>
        <v>0</v>
      </c>
      <c r="S11" s="25"/>
      <c r="T11" s="304">
        <f>(O11*N11)+(P11*N11*1.5)+(Q11*N11*2)+(S11)</f>
        <v>0</v>
      </c>
      <c r="U11" s="48">
        <v>0.11559999999999999</v>
      </c>
      <c r="V11" s="298">
        <f>T11*U11</f>
        <v>0</v>
      </c>
      <c r="W11" s="299">
        <f t="shared" ref="W11:W37" si="2">T11+V11</f>
        <v>0</v>
      </c>
      <c r="Y11" s="21"/>
      <c r="Z11" s="21"/>
      <c r="AA11" s="27"/>
      <c r="AB11" s="83" t="str">
        <f>IF(M11="1",R11,"")</f>
        <v/>
      </c>
      <c r="AC11" s="84" t="str">
        <f>IF(M11="2",R11,"")</f>
        <v/>
      </c>
      <c r="AD11" s="84" t="str">
        <f>IF(M11="3",R11,"")</f>
        <v/>
      </c>
      <c r="AE11" s="84" t="str">
        <f>IF(M11="5.1",R11,"")</f>
        <v/>
      </c>
      <c r="AF11" s="85" t="str">
        <f>IF(M11="5.2",R11,"")</f>
        <v/>
      </c>
    </row>
    <row r="12" spans="1:32" s="28" customFormat="1" ht="15" customHeight="1" x14ac:dyDescent="0.25">
      <c r="A12" s="114"/>
      <c r="B12" s="115"/>
      <c r="C12" s="115"/>
      <c r="D12" s="310" t="str">
        <f t="shared" si="0"/>
        <v/>
      </c>
      <c r="E12" s="29"/>
      <c r="F12" s="127" t="str">
        <f t="shared" ref="F12:F37" si="3">IF(M12="1",1.5,IF(M12="2",1.5,IF(M12="3",1.38,IF(M12="5.1",1.32,IF(M12="5.2",1.34,"")))))</f>
        <v/>
      </c>
      <c r="G12" s="72"/>
      <c r="H12" s="102"/>
      <c r="I12" s="72"/>
      <c r="J12" s="76"/>
      <c r="K12" s="72"/>
      <c r="L12" s="30"/>
      <c r="M12" s="41"/>
      <c r="N12" s="26"/>
      <c r="O12" s="30"/>
      <c r="P12" s="30"/>
      <c r="Q12" s="30"/>
      <c r="R12" s="307">
        <f t="shared" si="1"/>
        <v>0</v>
      </c>
      <c r="S12" s="30"/>
      <c r="T12" s="300">
        <f>(O12*N12)+(P12*N12*1.5)+(Q12*N12*2)+(S12)</f>
        <v>0</v>
      </c>
      <c r="U12" s="49">
        <v>0.11559999999999999</v>
      </c>
      <c r="V12" s="300">
        <f t="shared" ref="V12:V37" si="4">T12*U12</f>
        <v>0</v>
      </c>
      <c r="W12" s="301">
        <f t="shared" si="2"/>
        <v>0</v>
      </c>
      <c r="Y12" s="27"/>
      <c r="Z12" s="27"/>
      <c r="AA12" s="27"/>
      <c r="AB12" s="83" t="str">
        <f>IF(M12="1",R12,"")</f>
        <v/>
      </c>
      <c r="AC12" s="84" t="str">
        <f>IF(M12="2",R12,"")</f>
        <v/>
      </c>
      <c r="AD12" s="84" t="str">
        <f>IF(M12="3",R12,"")</f>
        <v/>
      </c>
      <c r="AE12" s="84" t="str">
        <f t="shared" ref="AE12:AE37" si="5">IF(M12="5.1",R12,"")</f>
        <v/>
      </c>
      <c r="AF12" s="85" t="str">
        <f t="shared" ref="AF12:AF37" si="6">IF(M12="5.2",R12,"")</f>
        <v/>
      </c>
    </row>
    <row r="13" spans="1:32" ht="15" customHeight="1" x14ac:dyDescent="0.25">
      <c r="A13" s="114"/>
      <c r="B13" s="115"/>
      <c r="C13" s="115"/>
      <c r="D13" s="310" t="str">
        <f t="shared" si="0"/>
        <v/>
      </c>
      <c r="E13" s="29"/>
      <c r="F13" s="127" t="str">
        <f t="shared" si="3"/>
        <v/>
      </c>
      <c r="G13" s="72"/>
      <c r="H13" s="102"/>
      <c r="I13" s="72"/>
      <c r="J13" s="76"/>
      <c r="K13" s="72"/>
      <c r="L13" s="30"/>
      <c r="M13" s="41"/>
      <c r="N13" s="26"/>
      <c r="O13" s="30"/>
      <c r="P13" s="30"/>
      <c r="Q13" s="30"/>
      <c r="R13" s="307">
        <f t="shared" si="1"/>
        <v>0</v>
      </c>
      <c r="S13" s="30"/>
      <c r="T13" s="302">
        <f t="shared" ref="T13:T37" si="7">(O13*N13)+(P13*N13*1.5)+(Q13*N13*2)+(S13)</f>
        <v>0</v>
      </c>
      <c r="U13" s="49">
        <v>0.11559999999999999</v>
      </c>
      <c r="V13" s="300">
        <f t="shared" si="4"/>
        <v>0</v>
      </c>
      <c r="W13" s="301">
        <f t="shared" si="2"/>
        <v>0</v>
      </c>
      <c r="X13" s="16"/>
      <c r="Y13" s="27"/>
      <c r="Z13" s="27"/>
      <c r="AA13" s="31"/>
      <c r="AB13" s="83" t="str">
        <f>IF(M13="1",R13,"")</f>
        <v/>
      </c>
      <c r="AC13" s="84" t="str">
        <f>IF(M13="2",R13,"")</f>
        <v/>
      </c>
      <c r="AD13" s="84" t="str">
        <f>IF(M13="3",R13,"")</f>
        <v/>
      </c>
      <c r="AE13" s="84" t="str">
        <f t="shared" si="5"/>
        <v/>
      </c>
      <c r="AF13" s="85" t="str">
        <f t="shared" si="6"/>
        <v/>
      </c>
    </row>
    <row r="14" spans="1:32" ht="15" customHeight="1" x14ac:dyDescent="0.25">
      <c r="A14" s="114"/>
      <c r="B14" s="115"/>
      <c r="C14" s="115"/>
      <c r="D14" s="310" t="str">
        <f t="shared" si="0"/>
        <v/>
      </c>
      <c r="E14" s="29"/>
      <c r="F14" s="127" t="str">
        <f t="shared" si="3"/>
        <v/>
      </c>
      <c r="G14" s="72"/>
      <c r="H14" s="102"/>
      <c r="I14" s="72"/>
      <c r="J14" s="76"/>
      <c r="K14" s="72"/>
      <c r="L14" s="30"/>
      <c r="M14" s="142"/>
      <c r="N14" s="26"/>
      <c r="O14" s="30"/>
      <c r="P14" s="30"/>
      <c r="Q14" s="30"/>
      <c r="R14" s="307">
        <f t="shared" si="1"/>
        <v>0</v>
      </c>
      <c r="S14" s="30"/>
      <c r="T14" s="300">
        <f t="shared" si="7"/>
        <v>0</v>
      </c>
      <c r="U14" s="49">
        <v>0.11559999999999999</v>
      </c>
      <c r="V14" s="300">
        <f t="shared" si="4"/>
        <v>0</v>
      </c>
      <c r="W14" s="301">
        <f t="shared" si="2"/>
        <v>0</v>
      </c>
      <c r="X14" s="16"/>
      <c r="Y14" s="31"/>
      <c r="Z14" s="31"/>
      <c r="AA14" s="31"/>
      <c r="AB14" s="83" t="str">
        <f>IF(M14="1",R14,"")</f>
        <v/>
      </c>
      <c r="AC14" s="84" t="str">
        <f>IF(M14="2",R14,"")</f>
        <v/>
      </c>
      <c r="AD14" s="84" t="str">
        <f>IF(M14="3",R14,"")</f>
        <v/>
      </c>
      <c r="AE14" s="84" t="str">
        <f t="shared" si="5"/>
        <v/>
      </c>
      <c r="AF14" s="85" t="str">
        <f t="shared" si="6"/>
        <v/>
      </c>
    </row>
    <row r="15" spans="1:32" ht="15" customHeight="1" x14ac:dyDescent="0.25">
      <c r="A15" s="114"/>
      <c r="B15" s="115"/>
      <c r="C15" s="115"/>
      <c r="D15" s="310" t="str">
        <f t="shared" si="0"/>
        <v/>
      </c>
      <c r="E15" s="29"/>
      <c r="F15" s="127" t="str">
        <f t="shared" si="3"/>
        <v/>
      </c>
      <c r="G15" s="72"/>
      <c r="H15" s="102"/>
      <c r="I15" s="72"/>
      <c r="J15" s="76"/>
      <c r="K15" s="72"/>
      <c r="L15" s="30"/>
      <c r="M15" s="142"/>
      <c r="N15" s="26"/>
      <c r="O15" s="30"/>
      <c r="P15" s="30"/>
      <c r="Q15" s="30"/>
      <c r="R15" s="307">
        <f t="shared" si="1"/>
        <v>0</v>
      </c>
      <c r="S15" s="30"/>
      <c r="T15" s="300">
        <f t="shared" si="7"/>
        <v>0</v>
      </c>
      <c r="U15" s="49">
        <v>0.11559999999999999</v>
      </c>
      <c r="V15" s="300">
        <f t="shared" si="4"/>
        <v>0</v>
      </c>
      <c r="W15" s="301">
        <f t="shared" si="2"/>
        <v>0</v>
      </c>
      <c r="X15" s="16"/>
      <c r="Y15" s="31"/>
      <c r="Z15" s="31"/>
      <c r="AA15" s="31"/>
      <c r="AB15" s="83" t="str">
        <f>IF(M15="1",R15,"")</f>
        <v/>
      </c>
      <c r="AC15" s="84" t="str">
        <f>IF(M15="2",R15,"")</f>
        <v/>
      </c>
      <c r="AD15" s="84" t="str">
        <f>IF(M15="3",R15,"")</f>
        <v/>
      </c>
      <c r="AE15" s="84" t="str">
        <f t="shared" si="5"/>
        <v/>
      </c>
      <c r="AF15" s="85" t="str">
        <f t="shared" si="6"/>
        <v/>
      </c>
    </row>
    <row r="16" spans="1:32" ht="15" customHeight="1" x14ac:dyDescent="0.25">
      <c r="A16" s="114"/>
      <c r="B16" s="115"/>
      <c r="C16" s="115"/>
      <c r="D16" s="310" t="str">
        <f t="shared" si="0"/>
        <v/>
      </c>
      <c r="E16" s="29"/>
      <c r="F16" s="127" t="str">
        <f t="shared" si="3"/>
        <v/>
      </c>
      <c r="G16" s="72"/>
      <c r="H16" s="102"/>
      <c r="I16" s="72"/>
      <c r="J16" s="76"/>
      <c r="K16" s="72"/>
      <c r="L16" s="30"/>
      <c r="M16" s="142"/>
      <c r="N16" s="26"/>
      <c r="O16" s="30"/>
      <c r="P16" s="30"/>
      <c r="Q16" s="30"/>
      <c r="R16" s="307">
        <f t="shared" si="1"/>
        <v>0</v>
      </c>
      <c r="S16" s="30"/>
      <c r="T16" s="300">
        <f t="shared" si="7"/>
        <v>0</v>
      </c>
      <c r="U16" s="49">
        <v>0.11559999999999999</v>
      </c>
      <c r="V16" s="300">
        <f t="shared" si="4"/>
        <v>0</v>
      </c>
      <c r="W16" s="301">
        <f t="shared" si="2"/>
        <v>0</v>
      </c>
      <c r="X16" s="16"/>
      <c r="Y16" s="31"/>
      <c r="Z16" s="31"/>
      <c r="AA16" s="31"/>
      <c r="AB16" s="83" t="str">
        <f t="shared" ref="AB16:AB37" si="8">IF(M16="1",R16,"")</f>
        <v/>
      </c>
      <c r="AC16" s="84" t="str">
        <f t="shared" ref="AC16:AC37" si="9">IF(M16="2",R16,"")</f>
        <v/>
      </c>
      <c r="AD16" s="84" t="str">
        <f t="shared" ref="AD16:AD37" si="10">IF(M16="3",R16,"")</f>
        <v/>
      </c>
      <c r="AE16" s="84" t="str">
        <f t="shared" si="5"/>
        <v/>
      </c>
      <c r="AF16" s="85" t="str">
        <f t="shared" si="6"/>
        <v/>
      </c>
    </row>
    <row r="17" spans="1:32" ht="15" customHeight="1" x14ac:dyDescent="0.25">
      <c r="A17" s="114"/>
      <c r="B17" s="115"/>
      <c r="C17" s="115"/>
      <c r="D17" s="310" t="str">
        <f t="shared" si="0"/>
        <v/>
      </c>
      <c r="E17" s="29"/>
      <c r="F17" s="127" t="str">
        <f t="shared" si="3"/>
        <v/>
      </c>
      <c r="G17" s="72"/>
      <c r="H17" s="102"/>
      <c r="I17" s="72"/>
      <c r="J17" s="76"/>
      <c r="K17" s="72"/>
      <c r="L17" s="30"/>
      <c r="M17" s="41"/>
      <c r="N17" s="32"/>
      <c r="O17" s="30"/>
      <c r="P17" s="30"/>
      <c r="Q17" s="30"/>
      <c r="R17" s="307">
        <f t="shared" si="1"/>
        <v>0</v>
      </c>
      <c r="S17" s="30"/>
      <c r="T17" s="300">
        <f t="shared" si="7"/>
        <v>0</v>
      </c>
      <c r="U17" s="49">
        <v>0.11559999999999999</v>
      </c>
      <c r="V17" s="300">
        <f t="shared" si="4"/>
        <v>0</v>
      </c>
      <c r="W17" s="301">
        <f t="shared" si="2"/>
        <v>0</v>
      </c>
      <c r="X17" s="16"/>
      <c r="Y17" s="31"/>
      <c r="Z17" s="31"/>
      <c r="AA17" s="31"/>
      <c r="AB17" s="83" t="str">
        <f t="shared" si="8"/>
        <v/>
      </c>
      <c r="AC17" s="84" t="str">
        <f t="shared" si="9"/>
        <v/>
      </c>
      <c r="AD17" s="84" t="str">
        <f t="shared" si="10"/>
        <v/>
      </c>
      <c r="AE17" s="84" t="str">
        <f t="shared" si="5"/>
        <v/>
      </c>
      <c r="AF17" s="85" t="str">
        <f t="shared" si="6"/>
        <v/>
      </c>
    </row>
    <row r="18" spans="1:32" ht="15" customHeight="1" x14ac:dyDescent="0.25">
      <c r="A18" s="114"/>
      <c r="B18" s="115"/>
      <c r="C18" s="115"/>
      <c r="D18" s="310" t="str">
        <f t="shared" si="0"/>
        <v/>
      </c>
      <c r="E18" s="29"/>
      <c r="F18" s="127" t="str">
        <f t="shared" si="3"/>
        <v/>
      </c>
      <c r="G18" s="72"/>
      <c r="H18" s="102"/>
      <c r="I18" s="72"/>
      <c r="J18" s="76"/>
      <c r="K18" s="72"/>
      <c r="L18" s="30"/>
      <c r="M18" s="41"/>
      <c r="N18" s="32"/>
      <c r="O18" s="30"/>
      <c r="P18" s="30"/>
      <c r="Q18" s="30"/>
      <c r="R18" s="307">
        <f t="shared" si="1"/>
        <v>0</v>
      </c>
      <c r="S18" s="30"/>
      <c r="T18" s="300">
        <f t="shared" si="7"/>
        <v>0</v>
      </c>
      <c r="U18" s="49">
        <v>0.11559999999999999</v>
      </c>
      <c r="V18" s="300">
        <f t="shared" si="4"/>
        <v>0</v>
      </c>
      <c r="W18" s="301">
        <f t="shared" si="2"/>
        <v>0</v>
      </c>
      <c r="X18" s="16"/>
      <c r="Y18" s="31"/>
      <c r="Z18" s="31"/>
      <c r="AA18" s="31"/>
      <c r="AB18" s="83" t="str">
        <f t="shared" si="8"/>
        <v/>
      </c>
      <c r="AC18" s="84" t="str">
        <f t="shared" si="9"/>
        <v/>
      </c>
      <c r="AD18" s="84" t="str">
        <f t="shared" si="10"/>
        <v/>
      </c>
      <c r="AE18" s="84" t="str">
        <f t="shared" si="5"/>
        <v/>
      </c>
      <c r="AF18" s="85" t="str">
        <f t="shared" si="6"/>
        <v/>
      </c>
    </row>
    <row r="19" spans="1:32" ht="15" customHeight="1" x14ac:dyDescent="0.25">
      <c r="A19" s="114"/>
      <c r="B19" s="115"/>
      <c r="C19" s="115"/>
      <c r="D19" s="310" t="str">
        <f t="shared" si="0"/>
        <v/>
      </c>
      <c r="E19" s="29"/>
      <c r="F19" s="127" t="str">
        <f t="shared" si="3"/>
        <v/>
      </c>
      <c r="G19" s="72"/>
      <c r="H19" s="102"/>
      <c r="I19" s="72"/>
      <c r="J19" s="76"/>
      <c r="K19" s="72"/>
      <c r="L19" s="30"/>
      <c r="M19" s="41"/>
      <c r="N19" s="32"/>
      <c r="O19" s="30"/>
      <c r="P19" s="30"/>
      <c r="Q19" s="30"/>
      <c r="R19" s="307">
        <f t="shared" si="1"/>
        <v>0</v>
      </c>
      <c r="S19" s="30"/>
      <c r="T19" s="300">
        <f t="shared" si="7"/>
        <v>0</v>
      </c>
      <c r="U19" s="49">
        <v>0.11559999999999999</v>
      </c>
      <c r="V19" s="300">
        <f t="shared" si="4"/>
        <v>0</v>
      </c>
      <c r="W19" s="301">
        <f t="shared" si="2"/>
        <v>0</v>
      </c>
      <c r="X19" s="16"/>
      <c r="Y19" s="31"/>
      <c r="Z19" s="31"/>
      <c r="AA19" s="31"/>
      <c r="AB19" s="83" t="str">
        <f t="shared" si="8"/>
        <v/>
      </c>
      <c r="AC19" s="84" t="str">
        <f t="shared" si="9"/>
        <v/>
      </c>
      <c r="AD19" s="84" t="str">
        <f t="shared" si="10"/>
        <v/>
      </c>
      <c r="AE19" s="84" t="str">
        <f t="shared" si="5"/>
        <v/>
      </c>
      <c r="AF19" s="85" t="str">
        <f t="shared" si="6"/>
        <v/>
      </c>
    </row>
    <row r="20" spans="1:32" ht="15" customHeight="1" x14ac:dyDescent="0.25">
      <c r="A20" s="114"/>
      <c r="B20" s="115"/>
      <c r="C20" s="115"/>
      <c r="D20" s="310" t="str">
        <f t="shared" si="0"/>
        <v/>
      </c>
      <c r="E20" s="29"/>
      <c r="F20" s="127" t="str">
        <f t="shared" si="3"/>
        <v/>
      </c>
      <c r="G20" s="72"/>
      <c r="H20" s="102"/>
      <c r="I20" s="72"/>
      <c r="J20" s="76"/>
      <c r="K20" s="72"/>
      <c r="L20" s="30"/>
      <c r="M20" s="41"/>
      <c r="N20" s="32"/>
      <c r="O20" s="30"/>
      <c r="P20" s="30"/>
      <c r="Q20" s="30"/>
      <c r="R20" s="307">
        <f t="shared" si="1"/>
        <v>0</v>
      </c>
      <c r="S20" s="30"/>
      <c r="T20" s="300">
        <f t="shared" si="7"/>
        <v>0</v>
      </c>
      <c r="U20" s="49">
        <v>0.11559999999999999</v>
      </c>
      <c r="V20" s="300">
        <f t="shared" si="4"/>
        <v>0</v>
      </c>
      <c r="W20" s="301">
        <f t="shared" si="2"/>
        <v>0</v>
      </c>
      <c r="X20" s="16"/>
      <c r="Y20" s="31"/>
      <c r="Z20" s="31"/>
      <c r="AA20" s="31"/>
      <c r="AB20" s="83" t="str">
        <f t="shared" si="8"/>
        <v/>
      </c>
      <c r="AC20" s="84" t="str">
        <f t="shared" si="9"/>
        <v/>
      </c>
      <c r="AD20" s="84" t="str">
        <f t="shared" si="10"/>
        <v/>
      </c>
      <c r="AE20" s="84" t="str">
        <f t="shared" si="5"/>
        <v/>
      </c>
      <c r="AF20" s="85" t="str">
        <f t="shared" si="6"/>
        <v/>
      </c>
    </row>
    <row r="21" spans="1:32" ht="15" customHeight="1" x14ac:dyDescent="0.25">
      <c r="A21" s="114"/>
      <c r="B21" s="115"/>
      <c r="C21" s="115"/>
      <c r="D21" s="310" t="str">
        <f t="shared" si="0"/>
        <v/>
      </c>
      <c r="E21" s="29"/>
      <c r="F21" s="127" t="str">
        <f t="shared" si="3"/>
        <v/>
      </c>
      <c r="G21" s="72"/>
      <c r="H21" s="102"/>
      <c r="I21" s="72"/>
      <c r="J21" s="76"/>
      <c r="K21" s="72"/>
      <c r="L21" s="30"/>
      <c r="M21" s="41"/>
      <c r="N21" s="32"/>
      <c r="O21" s="30"/>
      <c r="P21" s="30"/>
      <c r="Q21" s="30"/>
      <c r="R21" s="307">
        <f t="shared" si="1"/>
        <v>0</v>
      </c>
      <c r="S21" s="30"/>
      <c r="T21" s="300">
        <f t="shared" si="7"/>
        <v>0</v>
      </c>
      <c r="U21" s="49">
        <v>0.11559999999999999</v>
      </c>
      <c r="V21" s="300">
        <f t="shared" si="4"/>
        <v>0</v>
      </c>
      <c r="W21" s="301">
        <f t="shared" si="2"/>
        <v>0</v>
      </c>
      <c r="X21" s="16"/>
      <c r="Y21" s="31"/>
      <c r="Z21" s="31"/>
      <c r="AA21" s="31"/>
      <c r="AB21" s="83" t="str">
        <f t="shared" si="8"/>
        <v/>
      </c>
      <c r="AC21" s="84" t="str">
        <f t="shared" si="9"/>
        <v/>
      </c>
      <c r="AD21" s="84" t="str">
        <f t="shared" si="10"/>
        <v/>
      </c>
      <c r="AE21" s="84" t="str">
        <f t="shared" si="5"/>
        <v/>
      </c>
      <c r="AF21" s="85" t="str">
        <f t="shared" si="6"/>
        <v/>
      </c>
    </row>
    <row r="22" spans="1:32" ht="15" customHeight="1" x14ac:dyDescent="0.25">
      <c r="A22" s="114"/>
      <c r="B22" s="115"/>
      <c r="C22" s="115"/>
      <c r="D22" s="310" t="str">
        <f t="shared" si="0"/>
        <v/>
      </c>
      <c r="E22" s="29"/>
      <c r="F22" s="127" t="str">
        <f t="shared" si="3"/>
        <v/>
      </c>
      <c r="G22" s="72"/>
      <c r="H22" s="102"/>
      <c r="I22" s="72"/>
      <c r="J22" s="76"/>
      <c r="K22" s="72"/>
      <c r="L22" s="30"/>
      <c r="M22" s="41"/>
      <c r="N22" s="32"/>
      <c r="O22" s="30"/>
      <c r="P22" s="30"/>
      <c r="Q22" s="30"/>
      <c r="R22" s="307">
        <f t="shared" si="1"/>
        <v>0</v>
      </c>
      <c r="S22" s="30"/>
      <c r="T22" s="300">
        <f t="shared" si="7"/>
        <v>0</v>
      </c>
      <c r="U22" s="49">
        <v>0.11559999999999999</v>
      </c>
      <c r="V22" s="300">
        <f t="shared" si="4"/>
        <v>0</v>
      </c>
      <c r="W22" s="301">
        <f t="shared" si="2"/>
        <v>0</v>
      </c>
      <c r="X22" s="16"/>
      <c r="Y22" s="31"/>
      <c r="Z22" s="31"/>
      <c r="AA22" s="31"/>
      <c r="AB22" s="83" t="str">
        <f t="shared" si="8"/>
        <v/>
      </c>
      <c r="AC22" s="84" t="str">
        <f t="shared" si="9"/>
        <v/>
      </c>
      <c r="AD22" s="84" t="str">
        <f t="shared" si="10"/>
        <v/>
      </c>
      <c r="AE22" s="84" t="str">
        <f t="shared" si="5"/>
        <v/>
      </c>
      <c r="AF22" s="85" t="str">
        <f t="shared" si="6"/>
        <v/>
      </c>
    </row>
    <row r="23" spans="1:32" ht="15" customHeight="1" x14ac:dyDescent="0.25">
      <c r="A23" s="114"/>
      <c r="B23" s="115"/>
      <c r="C23" s="115"/>
      <c r="D23" s="310" t="str">
        <f t="shared" si="0"/>
        <v/>
      </c>
      <c r="E23" s="29"/>
      <c r="F23" s="127" t="str">
        <f t="shared" si="3"/>
        <v/>
      </c>
      <c r="G23" s="72"/>
      <c r="H23" s="102"/>
      <c r="I23" s="72"/>
      <c r="J23" s="76"/>
      <c r="K23" s="72"/>
      <c r="L23" s="30"/>
      <c r="M23" s="41"/>
      <c r="N23" s="32"/>
      <c r="O23" s="30"/>
      <c r="P23" s="30"/>
      <c r="Q23" s="30"/>
      <c r="R23" s="307">
        <f t="shared" si="1"/>
        <v>0</v>
      </c>
      <c r="S23" s="30"/>
      <c r="T23" s="300">
        <f t="shared" si="7"/>
        <v>0</v>
      </c>
      <c r="U23" s="49">
        <v>0.11559999999999999</v>
      </c>
      <c r="V23" s="300">
        <f t="shared" si="4"/>
        <v>0</v>
      </c>
      <c r="W23" s="301">
        <f t="shared" si="2"/>
        <v>0</v>
      </c>
      <c r="X23" s="16"/>
      <c r="Y23" s="31"/>
      <c r="Z23" s="31"/>
      <c r="AA23" s="31"/>
      <c r="AB23" s="83" t="str">
        <f t="shared" si="8"/>
        <v/>
      </c>
      <c r="AC23" s="84" t="str">
        <f t="shared" si="9"/>
        <v/>
      </c>
      <c r="AD23" s="84" t="str">
        <f t="shared" si="10"/>
        <v/>
      </c>
      <c r="AE23" s="84" t="str">
        <f t="shared" si="5"/>
        <v/>
      </c>
      <c r="AF23" s="85" t="str">
        <f t="shared" si="6"/>
        <v/>
      </c>
    </row>
    <row r="24" spans="1:32" ht="15" customHeight="1" x14ac:dyDescent="0.25">
      <c r="A24" s="114"/>
      <c r="B24" s="115"/>
      <c r="C24" s="115"/>
      <c r="D24" s="310" t="str">
        <f t="shared" si="0"/>
        <v/>
      </c>
      <c r="E24" s="29"/>
      <c r="F24" s="127" t="str">
        <f t="shared" si="3"/>
        <v/>
      </c>
      <c r="G24" s="72"/>
      <c r="H24" s="102"/>
      <c r="I24" s="72"/>
      <c r="J24" s="76"/>
      <c r="K24" s="72"/>
      <c r="L24" s="30"/>
      <c r="M24" s="41"/>
      <c r="N24" s="32"/>
      <c r="O24" s="30"/>
      <c r="P24" s="30"/>
      <c r="Q24" s="30"/>
      <c r="R24" s="307">
        <f t="shared" si="1"/>
        <v>0</v>
      </c>
      <c r="S24" s="30"/>
      <c r="T24" s="300">
        <f t="shared" si="7"/>
        <v>0</v>
      </c>
      <c r="U24" s="49">
        <v>0.11559999999999999</v>
      </c>
      <c r="V24" s="300">
        <f t="shared" si="4"/>
        <v>0</v>
      </c>
      <c r="W24" s="301">
        <f t="shared" si="2"/>
        <v>0</v>
      </c>
      <c r="X24" s="16"/>
      <c r="Y24" s="31"/>
      <c r="Z24" s="31"/>
      <c r="AA24" s="33"/>
      <c r="AB24" s="83" t="str">
        <f t="shared" si="8"/>
        <v/>
      </c>
      <c r="AC24" s="84" t="str">
        <f t="shared" si="9"/>
        <v/>
      </c>
      <c r="AD24" s="84" t="str">
        <f t="shared" si="10"/>
        <v/>
      </c>
      <c r="AE24" s="84" t="str">
        <f t="shared" si="5"/>
        <v/>
      </c>
      <c r="AF24" s="85" t="str">
        <f t="shared" si="6"/>
        <v/>
      </c>
    </row>
    <row r="25" spans="1:32" ht="15" customHeight="1" x14ac:dyDescent="0.25">
      <c r="A25" s="114"/>
      <c r="B25" s="115"/>
      <c r="C25" s="115"/>
      <c r="D25" s="310" t="str">
        <f t="shared" si="0"/>
        <v/>
      </c>
      <c r="E25" s="29"/>
      <c r="F25" s="127" t="str">
        <f t="shared" si="3"/>
        <v/>
      </c>
      <c r="G25" s="72"/>
      <c r="H25" s="102"/>
      <c r="I25" s="72"/>
      <c r="J25" s="76"/>
      <c r="K25" s="72"/>
      <c r="L25" s="30"/>
      <c r="M25" s="41"/>
      <c r="N25" s="32"/>
      <c r="O25" s="30"/>
      <c r="P25" s="30"/>
      <c r="Q25" s="30"/>
      <c r="R25" s="307">
        <f t="shared" si="1"/>
        <v>0</v>
      </c>
      <c r="S25" s="30"/>
      <c r="T25" s="300">
        <f t="shared" si="7"/>
        <v>0</v>
      </c>
      <c r="U25" s="49">
        <v>0.11559999999999999</v>
      </c>
      <c r="V25" s="300">
        <f t="shared" si="4"/>
        <v>0</v>
      </c>
      <c r="W25" s="301">
        <f t="shared" si="2"/>
        <v>0</v>
      </c>
      <c r="X25" s="16"/>
      <c r="Y25" s="33"/>
      <c r="Z25" s="33"/>
      <c r="AA25" s="33"/>
      <c r="AB25" s="83" t="str">
        <f t="shared" si="8"/>
        <v/>
      </c>
      <c r="AC25" s="84" t="str">
        <f t="shared" si="9"/>
        <v/>
      </c>
      <c r="AD25" s="84" t="str">
        <f t="shared" si="10"/>
        <v/>
      </c>
      <c r="AE25" s="84" t="str">
        <f t="shared" si="5"/>
        <v/>
      </c>
      <c r="AF25" s="85" t="str">
        <f t="shared" si="6"/>
        <v/>
      </c>
    </row>
    <row r="26" spans="1:32" ht="15" customHeight="1" x14ac:dyDescent="0.25">
      <c r="A26" s="114"/>
      <c r="B26" s="115"/>
      <c r="C26" s="115"/>
      <c r="D26" s="310" t="str">
        <f t="shared" si="0"/>
        <v/>
      </c>
      <c r="E26" s="29"/>
      <c r="F26" s="127" t="str">
        <f t="shared" si="3"/>
        <v/>
      </c>
      <c r="G26" s="72"/>
      <c r="H26" s="102"/>
      <c r="I26" s="72"/>
      <c r="J26" s="76"/>
      <c r="K26" s="72"/>
      <c r="L26" s="30"/>
      <c r="M26" s="41"/>
      <c r="N26" s="32"/>
      <c r="O26" s="30"/>
      <c r="P26" s="30"/>
      <c r="Q26" s="30"/>
      <c r="R26" s="307">
        <f t="shared" si="1"/>
        <v>0</v>
      </c>
      <c r="S26" s="30"/>
      <c r="T26" s="300">
        <f t="shared" si="7"/>
        <v>0</v>
      </c>
      <c r="U26" s="49">
        <v>0.11559999999999999</v>
      </c>
      <c r="V26" s="300">
        <f t="shared" si="4"/>
        <v>0</v>
      </c>
      <c r="W26" s="301">
        <f t="shared" si="2"/>
        <v>0</v>
      </c>
      <c r="X26" s="16"/>
      <c r="Y26" s="33"/>
      <c r="Z26" s="33"/>
      <c r="AA26" s="33"/>
      <c r="AB26" s="83" t="str">
        <f t="shared" si="8"/>
        <v/>
      </c>
      <c r="AC26" s="84" t="str">
        <f t="shared" si="9"/>
        <v/>
      </c>
      <c r="AD26" s="84" t="str">
        <f t="shared" si="10"/>
        <v/>
      </c>
      <c r="AE26" s="84" t="str">
        <f t="shared" si="5"/>
        <v/>
      </c>
      <c r="AF26" s="85" t="str">
        <f t="shared" si="6"/>
        <v/>
      </c>
    </row>
    <row r="27" spans="1:32" ht="15" customHeight="1" x14ac:dyDescent="0.25">
      <c r="A27" s="114"/>
      <c r="B27" s="115"/>
      <c r="C27" s="115"/>
      <c r="D27" s="310" t="str">
        <f t="shared" si="0"/>
        <v/>
      </c>
      <c r="E27" s="29"/>
      <c r="F27" s="127" t="str">
        <f t="shared" si="3"/>
        <v/>
      </c>
      <c r="G27" s="72"/>
      <c r="H27" s="102"/>
      <c r="I27" s="72"/>
      <c r="J27" s="76"/>
      <c r="K27" s="72"/>
      <c r="L27" s="30"/>
      <c r="M27" s="41"/>
      <c r="N27" s="32"/>
      <c r="O27" s="30"/>
      <c r="P27" s="30"/>
      <c r="Q27" s="30"/>
      <c r="R27" s="307">
        <f t="shared" si="1"/>
        <v>0</v>
      </c>
      <c r="S27" s="30"/>
      <c r="T27" s="300">
        <f t="shared" si="7"/>
        <v>0</v>
      </c>
      <c r="U27" s="49">
        <v>0.11559999999999999</v>
      </c>
      <c r="V27" s="300">
        <f t="shared" si="4"/>
        <v>0</v>
      </c>
      <c r="W27" s="301">
        <f t="shared" si="2"/>
        <v>0</v>
      </c>
      <c r="X27" s="16"/>
      <c r="Y27" s="33"/>
      <c r="Z27" s="33"/>
      <c r="AA27" s="33"/>
      <c r="AB27" s="83" t="str">
        <f t="shared" si="8"/>
        <v/>
      </c>
      <c r="AC27" s="84" t="str">
        <f t="shared" si="9"/>
        <v/>
      </c>
      <c r="AD27" s="84" t="str">
        <f t="shared" si="10"/>
        <v/>
      </c>
      <c r="AE27" s="84" t="str">
        <f t="shared" si="5"/>
        <v/>
      </c>
      <c r="AF27" s="85" t="str">
        <f t="shared" si="6"/>
        <v/>
      </c>
    </row>
    <row r="28" spans="1:32" ht="15" customHeight="1" x14ac:dyDescent="0.25">
      <c r="A28" s="116"/>
      <c r="B28" s="117"/>
      <c r="C28" s="117"/>
      <c r="D28" s="310" t="str">
        <f t="shared" si="0"/>
        <v/>
      </c>
      <c r="E28" s="45"/>
      <c r="F28" s="127" t="str">
        <f t="shared" si="3"/>
        <v/>
      </c>
      <c r="G28" s="72"/>
      <c r="H28" s="103"/>
      <c r="I28" s="72"/>
      <c r="J28" s="77"/>
      <c r="K28" s="72"/>
      <c r="L28" s="46"/>
      <c r="M28" s="41"/>
      <c r="N28" s="47"/>
      <c r="O28" s="46"/>
      <c r="P28" s="30"/>
      <c r="Q28" s="30"/>
      <c r="R28" s="307">
        <f t="shared" si="1"/>
        <v>0</v>
      </c>
      <c r="S28" s="46"/>
      <c r="T28" s="300">
        <f t="shared" si="7"/>
        <v>0</v>
      </c>
      <c r="U28" s="49">
        <v>0.11559999999999999</v>
      </c>
      <c r="V28" s="300">
        <f t="shared" si="4"/>
        <v>0</v>
      </c>
      <c r="W28" s="301">
        <f t="shared" si="2"/>
        <v>0</v>
      </c>
      <c r="X28" s="16"/>
      <c r="Y28" s="33"/>
      <c r="Z28" s="33"/>
      <c r="AA28" s="33"/>
      <c r="AB28" s="83" t="str">
        <f t="shared" si="8"/>
        <v/>
      </c>
      <c r="AC28" s="84" t="str">
        <f t="shared" si="9"/>
        <v/>
      </c>
      <c r="AD28" s="84" t="str">
        <f t="shared" si="10"/>
        <v/>
      </c>
      <c r="AE28" s="84" t="str">
        <f t="shared" si="5"/>
        <v/>
      </c>
      <c r="AF28" s="85" t="str">
        <f t="shared" si="6"/>
        <v/>
      </c>
    </row>
    <row r="29" spans="1:32" ht="15" customHeight="1" x14ac:dyDescent="0.25">
      <c r="A29" s="116"/>
      <c r="B29" s="117"/>
      <c r="C29" s="117"/>
      <c r="D29" s="310" t="str">
        <f t="shared" si="0"/>
        <v/>
      </c>
      <c r="E29" s="45"/>
      <c r="F29" s="127" t="str">
        <f t="shared" si="3"/>
        <v/>
      </c>
      <c r="G29" s="72"/>
      <c r="H29" s="103"/>
      <c r="I29" s="72"/>
      <c r="J29" s="77"/>
      <c r="K29" s="72"/>
      <c r="L29" s="46"/>
      <c r="M29" s="41"/>
      <c r="N29" s="47"/>
      <c r="O29" s="46"/>
      <c r="P29" s="30"/>
      <c r="Q29" s="30"/>
      <c r="R29" s="307">
        <f t="shared" si="1"/>
        <v>0</v>
      </c>
      <c r="S29" s="46"/>
      <c r="T29" s="300">
        <f t="shared" si="7"/>
        <v>0</v>
      </c>
      <c r="U29" s="49">
        <v>0.11559999999999999</v>
      </c>
      <c r="V29" s="300">
        <f t="shared" si="4"/>
        <v>0</v>
      </c>
      <c r="W29" s="301">
        <f t="shared" si="2"/>
        <v>0</v>
      </c>
      <c r="X29" s="16"/>
      <c r="Y29" s="33"/>
      <c r="Z29" s="33"/>
      <c r="AA29" s="33"/>
      <c r="AB29" s="83" t="str">
        <f t="shared" si="8"/>
        <v/>
      </c>
      <c r="AC29" s="84" t="str">
        <f t="shared" si="9"/>
        <v/>
      </c>
      <c r="AD29" s="84" t="str">
        <f t="shared" si="10"/>
        <v/>
      </c>
      <c r="AE29" s="84" t="str">
        <f t="shared" si="5"/>
        <v/>
      </c>
      <c r="AF29" s="85" t="str">
        <f t="shared" si="6"/>
        <v/>
      </c>
    </row>
    <row r="30" spans="1:32" ht="15" customHeight="1" x14ac:dyDescent="0.25">
      <c r="A30" s="116"/>
      <c r="B30" s="117"/>
      <c r="C30" s="117"/>
      <c r="D30" s="310" t="str">
        <f t="shared" si="0"/>
        <v/>
      </c>
      <c r="E30" s="45"/>
      <c r="F30" s="127" t="str">
        <f t="shared" si="3"/>
        <v/>
      </c>
      <c r="G30" s="72"/>
      <c r="H30" s="103"/>
      <c r="I30" s="72"/>
      <c r="J30" s="77"/>
      <c r="K30" s="72"/>
      <c r="L30" s="46"/>
      <c r="M30" s="41"/>
      <c r="N30" s="47"/>
      <c r="O30" s="46"/>
      <c r="P30" s="30"/>
      <c r="Q30" s="30"/>
      <c r="R30" s="307">
        <f t="shared" si="1"/>
        <v>0</v>
      </c>
      <c r="S30" s="46"/>
      <c r="T30" s="300">
        <f t="shared" si="7"/>
        <v>0</v>
      </c>
      <c r="U30" s="49">
        <v>0.11559999999999999</v>
      </c>
      <c r="V30" s="300">
        <f t="shared" si="4"/>
        <v>0</v>
      </c>
      <c r="W30" s="301">
        <f t="shared" si="2"/>
        <v>0</v>
      </c>
      <c r="X30" s="16"/>
      <c r="Y30" s="33"/>
      <c r="Z30" s="33"/>
      <c r="AA30" s="33"/>
      <c r="AB30" s="83" t="str">
        <f t="shared" si="8"/>
        <v/>
      </c>
      <c r="AC30" s="84" t="str">
        <f t="shared" si="9"/>
        <v/>
      </c>
      <c r="AD30" s="84" t="str">
        <f t="shared" si="10"/>
        <v/>
      </c>
      <c r="AE30" s="84" t="str">
        <f t="shared" si="5"/>
        <v/>
      </c>
      <c r="AF30" s="85" t="str">
        <f t="shared" si="6"/>
        <v/>
      </c>
    </row>
    <row r="31" spans="1:32" ht="15" customHeight="1" x14ac:dyDescent="0.25">
      <c r="A31" s="116"/>
      <c r="B31" s="117"/>
      <c r="C31" s="117"/>
      <c r="D31" s="310" t="str">
        <f t="shared" si="0"/>
        <v/>
      </c>
      <c r="E31" s="45"/>
      <c r="F31" s="127" t="str">
        <f t="shared" si="3"/>
        <v/>
      </c>
      <c r="G31" s="72"/>
      <c r="H31" s="103"/>
      <c r="I31" s="72"/>
      <c r="J31" s="77"/>
      <c r="K31" s="72"/>
      <c r="L31" s="46"/>
      <c r="M31" s="41"/>
      <c r="N31" s="47"/>
      <c r="O31" s="46"/>
      <c r="P31" s="30"/>
      <c r="Q31" s="30"/>
      <c r="R31" s="307">
        <f t="shared" si="1"/>
        <v>0</v>
      </c>
      <c r="S31" s="46"/>
      <c r="T31" s="300">
        <f t="shared" si="7"/>
        <v>0</v>
      </c>
      <c r="U31" s="49">
        <v>0.11559999999999999</v>
      </c>
      <c r="V31" s="300">
        <f t="shared" si="4"/>
        <v>0</v>
      </c>
      <c r="W31" s="301">
        <f t="shared" si="2"/>
        <v>0</v>
      </c>
      <c r="X31" s="16"/>
      <c r="Y31" s="33"/>
      <c r="Z31" s="33"/>
      <c r="AA31" s="33"/>
      <c r="AB31" s="83" t="str">
        <f t="shared" si="8"/>
        <v/>
      </c>
      <c r="AC31" s="84" t="str">
        <f t="shared" si="9"/>
        <v/>
      </c>
      <c r="AD31" s="84" t="str">
        <f t="shared" si="10"/>
        <v/>
      </c>
      <c r="AE31" s="84" t="str">
        <f t="shared" si="5"/>
        <v/>
      </c>
      <c r="AF31" s="85" t="str">
        <f t="shared" si="6"/>
        <v/>
      </c>
    </row>
    <row r="32" spans="1:32" ht="15" customHeight="1" x14ac:dyDescent="0.25">
      <c r="A32" s="116"/>
      <c r="B32" s="117"/>
      <c r="C32" s="117"/>
      <c r="D32" s="310" t="str">
        <f t="shared" si="0"/>
        <v/>
      </c>
      <c r="E32" s="45"/>
      <c r="F32" s="127" t="str">
        <f t="shared" si="3"/>
        <v/>
      </c>
      <c r="G32" s="72"/>
      <c r="H32" s="103"/>
      <c r="I32" s="72"/>
      <c r="J32" s="77"/>
      <c r="K32" s="72"/>
      <c r="L32" s="46"/>
      <c r="M32" s="41"/>
      <c r="N32" s="47"/>
      <c r="O32" s="46"/>
      <c r="P32" s="30"/>
      <c r="Q32" s="30"/>
      <c r="R32" s="307">
        <f t="shared" si="1"/>
        <v>0</v>
      </c>
      <c r="S32" s="46"/>
      <c r="T32" s="300">
        <f t="shared" si="7"/>
        <v>0</v>
      </c>
      <c r="U32" s="49">
        <v>0.11559999999999999</v>
      </c>
      <c r="V32" s="300">
        <f t="shared" si="4"/>
        <v>0</v>
      </c>
      <c r="W32" s="301">
        <f t="shared" si="2"/>
        <v>0</v>
      </c>
      <c r="X32" s="16"/>
      <c r="Y32" s="33"/>
      <c r="Z32" s="33"/>
      <c r="AA32" s="33"/>
      <c r="AB32" s="83" t="str">
        <f t="shared" si="8"/>
        <v/>
      </c>
      <c r="AC32" s="84" t="str">
        <f t="shared" si="9"/>
        <v/>
      </c>
      <c r="AD32" s="84" t="str">
        <f t="shared" si="10"/>
        <v/>
      </c>
      <c r="AE32" s="84" t="str">
        <f t="shared" si="5"/>
        <v/>
      </c>
      <c r="AF32" s="85" t="str">
        <f t="shared" si="6"/>
        <v/>
      </c>
    </row>
    <row r="33" spans="1:32" ht="15" customHeight="1" x14ac:dyDescent="0.25">
      <c r="A33" s="116"/>
      <c r="B33" s="117"/>
      <c r="C33" s="117"/>
      <c r="D33" s="310" t="str">
        <f t="shared" si="0"/>
        <v/>
      </c>
      <c r="E33" s="45"/>
      <c r="F33" s="127" t="str">
        <f t="shared" si="3"/>
        <v/>
      </c>
      <c r="G33" s="72"/>
      <c r="H33" s="103"/>
      <c r="I33" s="72"/>
      <c r="J33" s="77"/>
      <c r="K33" s="72"/>
      <c r="L33" s="46"/>
      <c r="M33" s="41"/>
      <c r="N33" s="47"/>
      <c r="O33" s="46"/>
      <c r="P33" s="30"/>
      <c r="Q33" s="30"/>
      <c r="R33" s="307">
        <f t="shared" si="1"/>
        <v>0</v>
      </c>
      <c r="S33" s="46"/>
      <c r="T33" s="300">
        <f t="shared" si="7"/>
        <v>0</v>
      </c>
      <c r="U33" s="49">
        <v>0.11559999999999999</v>
      </c>
      <c r="V33" s="300">
        <f t="shared" si="4"/>
        <v>0</v>
      </c>
      <c r="W33" s="301">
        <f t="shared" si="2"/>
        <v>0</v>
      </c>
      <c r="X33" s="16"/>
      <c r="Y33" s="33"/>
      <c r="Z33" s="33"/>
      <c r="AA33" s="33"/>
      <c r="AB33" s="83" t="str">
        <f t="shared" si="8"/>
        <v/>
      </c>
      <c r="AC33" s="84" t="str">
        <f t="shared" si="9"/>
        <v/>
      </c>
      <c r="AD33" s="84" t="str">
        <f t="shared" si="10"/>
        <v/>
      </c>
      <c r="AE33" s="84" t="str">
        <f t="shared" si="5"/>
        <v/>
      </c>
      <c r="AF33" s="85" t="str">
        <f t="shared" si="6"/>
        <v/>
      </c>
    </row>
    <row r="34" spans="1:32" ht="15" customHeight="1" x14ac:dyDescent="0.25">
      <c r="A34" s="116"/>
      <c r="B34" s="117"/>
      <c r="C34" s="117"/>
      <c r="D34" s="310" t="str">
        <f t="shared" si="0"/>
        <v/>
      </c>
      <c r="E34" s="45"/>
      <c r="F34" s="127" t="str">
        <f t="shared" si="3"/>
        <v/>
      </c>
      <c r="G34" s="72"/>
      <c r="H34" s="103"/>
      <c r="I34" s="72"/>
      <c r="J34" s="77"/>
      <c r="K34" s="72"/>
      <c r="L34" s="46"/>
      <c r="M34" s="41"/>
      <c r="N34" s="47"/>
      <c r="O34" s="46"/>
      <c r="P34" s="30"/>
      <c r="Q34" s="30"/>
      <c r="R34" s="307">
        <f t="shared" si="1"/>
        <v>0</v>
      </c>
      <c r="S34" s="46"/>
      <c r="T34" s="300">
        <f t="shared" si="7"/>
        <v>0</v>
      </c>
      <c r="U34" s="49">
        <v>0.11559999999999999</v>
      </c>
      <c r="V34" s="300">
        <f t="shared" si="4"/>
        <v>0</v>
      </c>
      <c r="W34" s="301">
        <f t="shared" si="2"/>
        <v>0</v>
      </c>
      <c r="X34" s="16"/>
      <c r="Y34" s="33"/>
      <c r="Z34" s="33"/>
      <c r="AA34" s="33"/>
      <c r="AB34" s="83" t="str">
        <f t="shared" si="8"/>
        <v/>
      </c>
      <c r="AC34" s="84" t="str">
        <f t="shared" si="9"/>
        <v/>
      </c>
      <c r="AD34" s="84" t="str">
        <f t="shared" si="10"/>
        <v/>
      </c>
      <c r="AE34" s="84" t="str">
        <f t="shared" si="5"/>
        <v/>
      </c>
      <c r="AF34" s="85" t="str">
        <f t="shared" si="6"/>
        <v/>
      </c>
    </row>
    <row r="35" spans="1:32" ht="15" customHeight="1" x14ac:dyDescent="0.25">
      <c r="A35" s="116"/>
      <c r="B35" s="117"/>
      <c r="C35" s="117"/>
      <c r="D35" s="310" t="str">
        <f t="shared" si="0"/>
        <v/>
      </c>
      <c r="E35" s="45"/>
      <c r="F35" s="127" t="str">
        <f t="shared" si="3"/>
        <v/>
      </c>
      <c r="G35" s="72"/>
      <c r="H35" s="103"/>
      <c r="I35" s="72"/>
      <c r="J35" s="77"/>
      <c r="K35" s="72"/>
      <c r="L35" s="46"/>
      <c r="M35" s="41"/>
      <c r="N35" s="47"/>
      <c r="O35" s="46"/>
      <c r="P35" s="30"/>
      <c r="Q35" s="30"/>
      <c r="R35" s="307">
        <f t="shared" si="1"/>
        <v>0</v>
      </c>
      <c r="S35" s="46"/>
      <c r="T35" s="300">
        <f t="shared" si="7"/>
        <v>0</v>
      </c>
      <c r="U35" s="49">
        <v>0.11559999999999999</v>
      </c>
      <c r="V35" s="300">
        <f t="shared" si="4"/>
        <v>0</v>
      </c>
      <c r="W35" s="301">
        <f t="shared" si="2"/>
        <v>0</v>
      </c>
      <c r="X35" s="16"/>
      <c r="Y35" s="33"/>
      <c r="Z35" s="33"/>
      <c r="AA35" s="33"/>
      <c r="AB35" s="83" t="str">
        <f t="shared" si="8"/>
        <v/>
      </c>
      <c r="AC35" s="84" t="str">
        <f t="shared" si="9"/>
        <v/>
      </c>
      <c r="AD35" s="84" t="str">
        <f t="shared" si="10"/>
        <v/>
      </c>
      <c r="AE35" s="84" t="str">
        <f t="shared" si="5"/>
        <v/>
      </c>
      <c r="AF35" s="85" t="str">
        <f t="shared" si="6"/>
        <v/>
      </c>
    </row>
    <row r="36" spans="1:32" ht="15" customHeight="1" x14ac:dyDescent="0.25">
      <c r="A36" s="116"/>
      <c r="B36" s="117"/>
      <c r="C36" s="117"/>
      <c r="D36" s="310" t="str">
        <f t="shared" si="0"/>
        <v/>
      </c>
      <c r="E36" s="45"/>
      <c r="F36" s="127" t="str">
        <f t="shared" si="3"/>
        <v/>
      </c>
      <c r="G36" s="72"/>
      <c r="H36" s="103"/>
      <c r="I36" s="72"/>
      <c r="J36" s="77"/>
      <c r="K36" s="72"/>
      <c r="L36" s="46"/>
      <c r="M36" s="41"/>
      <c r="N36" s="47"/>
      <c r="O36" s="46"/>
      <c r="P36" s="30"/>
      <c r="Q36" s="30"/>
      <c r="R36" s="307">
        <f t="shared" si="1"/>
        <v>0</v>
      </c>
      <c r="S36" s="46"/>
      <c r="T36" s="300">
        <f t="shared" si="7"/>
        <v>0</v>
      </c>
      <c r="U36" s="49">
        <v>0.11559999999999999</v>
      </c>
      <c r="V36" s="300">
        <f t="shared" si="4"/>
        <v>0</v>
      </c>
      <c r="W36" s="301">
        <f t="shared" si="2"/>
        <v>0</v>
      </c>
      <c r="X36" s="16"/>
      <c r="Y36" s="33"/>
      <c r="Z36" s="33"/>
      <c r="AA36" s="33"/>
      <c r="AB36" s="83" t="str">
        <f t="shared" si="8"/>
        <v/>
      </c>
      <c r="AC36" s="84" t="str">
        <f t="shared" si="9"/>
        <v/>
      </c>
      <c r="AD36" s="84" t="str">
        <f t="shared" si="10"/>
        <v/>
      </c>
      <c r="AE36" s="84" t="str">
        <f t="shared" si="5"/>
        <v/>
      </c>
      <c r="AF36" s="85" t="str">
        <f t="shared" si="6"/>
        <v/>
      </c>
    </row>
    <row r="37" spans="1:32" ht="15" customHeight="1" thickBot="1" x14ac:dyDescent="0.3">
      <c r="A37" s="118"/>
      <c r="B37" s="119"/>
      <c r="C37" s="119"/>
      <c r="D37" s="311" t="str">
        <f t="shared" si="0"/>
        <v/>
      </c>
      <c r="E37" s="62"/>
      <c r="F37" s="515" t="str">
        <f t="shared" si="3"/>
        <v/>
      </c>
      <c r="G37" s="73"/>
      <c r="H37" s="104"/>
      <c r="I37" s="78"/>
      <c r="J37" s="77"/>
      <c r="K37" s="78"/>
      <c r="L37" s="46"/>
      <c r="M37" s="64"/>
      <c r="N37" s="65"/>
      <c r="O37" s="63"/>
      <c r="P37" s="63"/>
      <c r="Q37" s="63"/>
      <c r="R37" s="308">
        <f t="shared" si="1"/>
        <v>0</v>
      </c>
      <c r="S37" s="63"/>
      <c r="T37" s="305">
        <f t="shared" si="7"/>
        <v>0</v>
      </c>
      <c r="U37" s="49">
        <v>0.11559999999999999</v>
      </c>
      <c r="V37" s="302">
        <f t="shared" si="4"/>
        <v>0</v>
      </c>
      <c r="W37" s="303">
        <f t="shared" si="2"/>
        <v>0</v>
      </c>
      <c r="X37" s="16"/>
      <c r="Y37" s="33"/>
      <c r="Z37" s="33"/>
      <c r="AA37" s="31"/>
      <c r="AB37" s="83" t="str">
        <f t="shared" si="8"/>
        <v/>
      </c>
      <c r="AC37" s="84" t="str">
        <f t="shared" si="9"/>
        <v/>
      </c>
      <c r="AD37" s="84" t="str">
        <f t="shared" si="10"/>
        <v/>
      </c>
      <c r="AE37" s="84" t="str">
        <f t="shared" si="5"/>
        <v/>
      </c>
      <c r="AF37" s="85" t="str">
        <f t="shared" si="6"/>
        <v/>
      </c>
    </row>
    <row r="38" spans="1:32" ht="15" customHeight="1" thickTop="1" x14ac:dyDescent="0.25">
      <c r="A38" s="462" t="s">
        <v>83</v>
      </c>
      <c r="B38" s="433" t="s">
        <v>43</v>
      </c>
      <c r="C38" s="433"/>
      <c r="D38" s="258">
        <f>SUM(D11:D37)</f>
        <v>0</v>
      </c>
      <c r="E38" s="259">
        <f>SUM(E11:E37)</f>
        <v>0</v>
      </c>
      <c r="F38" s="260"/>
      <c r="G38" s="261">
        <f>SUM(G11:G37)</f>
        <v>0</v>
      </c>
      <c r="H38" s="262">
        <f t="shared" ref="H38:L38" si="11">SUM(H11:H37)</f>
        <v>0</v>
      </c>
      <c r="I38" s="263">
        <f t="shared" si="11"/>
        <v>0</v>
      </c>
      <c r="J38" s="262">
        <f t="shared" si="11"/>
        <v>0</v>
      </c>
      <c r="K38" s="263">
        <f t="shared" si="11"/>
        <v>0</v>
      </c>
      <c r="L38" s="264">
        <f t="shared" si="11"/>
        <v>0</v>
      </c>
      <c r="M38" s="265"/>
      <c r="N38" s="266"/>
      <c r="O38" s="439" t="s">
        <v>43</v>
      </c>
      <c r="P38" s="439"/>
      <c r="Q38" s="439"/>
      <c r="R38" s="267">
        <f>SUM(R11:R37)</f>
        <v>0</v>
      </c>
      <c r="S38" s="268">
        <f>SUM(S11:S37)</f>
        <v>0</v>
      </c>
      <c r="T38" s="269">
        <f>SUM(T11:T37)</f>
        <v>0</v>
      </c>
      <c r="U38" s="432"/>
      <c r="V38" s="371">
        <f>SUM(V11:V37)</f>
        <v>0</v>
      </c>
      <c r="W38" s="372">
        <f>SUM(W11:W37)</f>
        <v>0</v>
      </c>
      <c r="Y38" s="34"/>
      <c r="Z38" s="35" t="s">
        <v>45</v>
      </c>
      <c r="AA38" s="35"/>
      <c r="AB38" s="86">
        <f>SUM(AB11:AB37)</f>
        <v>0</v>
      </c>
      <c r="AC38" s="87">
        <f>SUM(AC11:AC37)</f>
        <v>0</v>
      </c>
      <c r="AD38" s="87">
        <f>SUM(AD11:AD37)</f>
        <v>0</v>
      </c>
      <c r="AE38" s="87">
        <f>SUM(AE11:AE37)</f>
        <v>0</v>
      </c>
      <c r="AF38" s="88">
        <f>SUM(AF11:AF37)</f>
        <v>0</v>
      </c>
    </row>
    <row r="39" spans="1:32" ht="15" customHeight="1" x14ac:dyDescent="0.25">
      <c r="A39" s="462"/>
      <c r="B39" s="433" t="s">
        <v>44</v>
      </c>
      <c r="C39" s="433"/>
      <c r="D39" s="270">
        <f>'Feuille 2'!D46</f>
        <v>0</v>
      </c>
      <c r="E39" s="271">
        <f>'Feuille 2'!E46</f>
        <v>0</v>
      </c>
      <c r="F39" s="272"/>
      <c r="G39" s="273">
        <f>'Feuille 2'!G46</f>
        <v>0</v>
      </c>
      <c r="H39" s="274">
        <f>'Feuille 2'!H46</f>
        <v>0</v>
      </c>
      <c r="I39" s="275">
        <f>'Feuille 2'!I46</f>
        <v>0</v>
      </c>
      <c r="J39" s="274">
        <f>'Feuille 2'!J46</f>
        <v>0</v>
      </c>
      <c r="K39" s="275">
        <f>'Feuille 2'!K46</f>
        <v>0</v>
      </c>
      <c r="L39" s="276">
        <f>'Feuille 2'!L46</f>
        <v>0</v>
      </c>
      <c r="M39" s="265"/>
      <c r="N39" s="266"/>
      <c r="O39" s="439" t="s">
        <v>44</v>
      </c>
      <c r="P39" s="439"/>
      <c r="Q39" s="439"/>
      <c r="R39" s="277">
        <f>'Feuille 2'!R46</f>
        <v>0</v>
      </c>
      <c r="S39" s="277">
        <f>'Feuille 2'!S46</f>
        <v>0</v>
      </c>
      <c r="T39" s="278">
        <f>'Feuille 2'!T46</f>
        <v>0</v>
      </c>
      <c r="U39" s="432"/>
      <c r="V39" s="373">
        <f>'Feuille 2'!V46</f>
        <v>0</v>
      </c>
      <c r="W39" s="278">
        <f>'Feuille 2'!W46</f>
        <v>0</v>
      </c>
      <c r="Y39" s="34"/>
      <c r="Z39" s="35" t="s">
        <v>46</v>
      </c>
      <c r="AA39" s="35"/>
      <c r="AB39" s="89">
        <f>'Feuille 2'!Z46</f>
        <v>0</v>
      </c>
      <c r="AC39" s="90">
        <f>'Feuille 2'!AA46</f>
        <v>0</v>
      </c>
      <c r="AD39" s="90">
        <f>'Feuille 2'!AB46</f>
        <v>0</v>
      </c>
      <c r="AE39" s="90">
        <f>'Feuille 2'!AC46</f>
        <v>0</v>
      </c>
      <c r="AF39" s="91">
        <f>'Feuille 2'!AD46</f>
        <v>0</v>
      </c>
    </row>
    <row r="40" spans="1:32" ht="15" customHeight="1" thickBot="1" x14ac:dyDescent="0.3">
      <c r="A40" s="462"/>
      <c r="B40" s="433" t="s">
        <v>42</v>
      </c>
      <c r="C40" s="433"/>
      <c r="D40" s="279">
        <f>SUM(D38:D39)</f>
        <v>0</v>
      </c>
      <c r="E40" s="280">
        <f>SUM(E38:E39)</f>
        <v>0</v>
      </c>
      <c r="F40" s="272"/>
      <c r="G40" s="281">
        <f t="shared" ref="G40:L40" si="12">SUM(G38:G39)</f>
        <v>0</v>
      </c>
      <c r="H40" s="282">
        <f t="shared" si="12"/>
        <v>0</v>
      </c>
      <c r="I40" s="283">
        <f t="shared" si="12"/>
        <v>0</v>
      </c>
      <c r="J40" s="282">
        <f t="shared" si="12"/>
        <v>0</v>
      </c>
      <c r="K40" s="283">
        <f t="shared" si="12"/>
        <v>0</v>
      </c>
      <c r="L40" s="284">
        <f t="shared" si="12"/>
        <v>0</v>
      </c>
      <c r="M40" s="285"/>
      <c r="N40" s="266"/>
      <c r="O40" s="433" t="s">
        <v>42</v>
      </c>
      <c r="P40" s="433"/>
      <c r="Q40" s="433"/>
      <c r="R40" s="286">
        <f>SUM(R38:R39)</f>
        <v>0</v>
      </c>
      <c r="S40" s="287">
        <f>SUM(S38:S39)</f>
        <v>0</v>
      </c>
      <c r="T40" s="288">
        <f>SUM(T38:T39)</f>
        <v>0</v>
      </c>
      <c r="U40" s="432"/>
      <c r="V40" s="374">
        <f>SUM(V38:V39)</f>
        <v>0</v>
      </c>
      <c r="W40" s="288">
        <f>SUM(W38:W39)</f>
        <v>0</v>
      </c>
      <c r="Y40" s="31"/>
      <c r="Z40" s="36" t="s">
        <v>65</v>
      </c>
      <c r="AA40" s="36"/>
      <c r="AB40" s="92">
        <f>SUM(AB38:AB39)</f>
        <v>0</v>
      </c>
      <c r="AC40" s="93">
        <f>SUM(AC38:AC39)</f>
        <v>0</v>
      </c>
      <c r="AD40" s="93">
        <f>SUM(AD38:AD39)</f>
        <v>0</v>
      </c>
      <c r="AE40" s="93">
        <f>SUM(AE38:AE39)</f>
        <v>0</v>
      </c>
      <c r="AF40" s="94">
        <f>SUM(AF38:AF39)</f>
        <v>0</v>
      </c>
    </row>
    <row r="41" spans="1:32" ht="15" customHeight="1" thickBot="1" x14ac:dyDescent="0.3">
      <c r="A41" s="463"/>
      <c r="B41" s="289"/>
      <c r="C41" s="289"/>
      <c r="D41" s="289"/>
      <c r="E41" s="289"/>
      <c r="F41" s="289"/>
      <c r="G41" s="289"/>
      <c r="H41" s="290"/>
      <c r="I41" s="157"/>
      <c r="J41" s="291"/>
      <c r="K41" s="208"/>
      <c r="L41" s="292"/>
      <c r="M41" s="292"/>
      <c r="N41" s="293"/>
      <c r="O41" s="257"/>
      <c r="P41" s="294"/>
      <c r="Q41" s="294"/>
      <c r="R41" s="295"/>
      <c r="S41" s="295"/>
      <c r="T41" s="296"/>
      <c r="U41" s="297"/>
      <c r="V41" s="80"/>
      <c r="W41" s="80"/>
      <c r="X41" s="38"/>
      <c r="Y41" s="20"/>
      <c r="Z41" s="20"/>
      <c r="AA41" s="20"/>
      <c r="AB41" s="19"/>
    </row>
    <row r="42" spans="1:32" ht="15" customHeight="1" thickTop="1" thickBot="1" x14ac:dyDescent="0.3">
      <c r="A42" s="482" t="s">
        <v>28</v>
      </c>
      <c r="B42" s="483"/>
      <c r="C42" s="168"/>
      <c r="D42" s="168"/>
      <c r="E42" s="168"/>
      <c r="F42" s="168"/>
      <c r="G42" s="168"/>
      <c r="H42" s="169"/>
      <c r="I42" s="170"/>
      <c r="J42" s="157"/>
      <c r="K42" s="157"/>
      <c r="L42" s="452" t="s">
        <v>21</v>
      </c>
      <c r="M42" s="453"/>
      <c r="N42" s="453"/>
      <c r="O42" s="453"/>
      <c r="P42" s="453"/>
      <c r="Q42" s="453"/>
      <c r="R42" s="453"/>
      <c r="S42" s="454"/>
      <c r="U42" s="418" t="s">
        <v>86</v>
      </c>
      <c r="V42" s="419"/>
      <c r="W42" s="420"/>
      <c r="Y42" s="20"/>
      <c r="Z42" s="20"/>
      <c r="AA42" s="20"/>
      <c r="AB42" s="20"/>
      <c r="AC42" s="19"/>
    </row>
    <row r="43" spans="1:32" ht="15" customHeight="1" thickBot="1" x14ac:dyDescent="0.3">
      <c r="A43" s="484" t="s">
        <v>29</v>
      </c>
      <c r="B43" s="171" t="s">
        <v>26</v>
      </c>
      <c r="C43" s="172" t="s">
        <v>58</v>
      </c>
      <c r="D43" s="50">
        <v>50.14</v>
      </c>
      <c r="E43" s="173" t="s">
        <v>32</v>
      </c>
      <c r="F43" s="174">
        <f>G40</f>
        <v>0</v>
      </c>
      <c r="G43" s="175" t="s">
        <v>27</v>
      </c>
      <c r="H43" s="176">
        <f t="shared" ref="H43:H48" si="13">ROUND(F43*D43,2)</f>
        <v>0</v>
      </c>
      <c r="I43" s="170"/>
      <c r="J43" s="157"/>
      <c r="K43" s="157"/>
      <c r="L43" s="177" t="s">
        <v>23</v>
      </c>
      <c r="M43" s="178"/>
      <c r="N43" s="382"/>
      <c r="O43" s="455"/>
      <c r="P43" s="179" t="s">
        <v>24</v>
      </c>
      <c r="Q43" s="178"/>
      <c r="R43" s="382"/>
      <c r="S43" s="383"/>
      <c r="U43" s="421"/>
      <c r="V43" s="422"/>
      <c r="W43" s="423"/>
      <c r="AB43" s="17"/>
    </row>
    <row r="44" spans="1:32" ht="15" customHeight="1" thickTop="1" x14ac:dyDescent="0.25">
      <c r="A44" s="485"/>
      <c r="B44" s="180" t="s">
        <v>26</v>
      </c>
      <c r="C44" s="181" t="s">
        <v>16</v>
      </c>
      <c r="D44" s="42">
        <v>50.14</v>
      </c>
      <c r="E44" s="182" t="s">
        <v>32</v>
      </c>
      <c r="F44" s="183">
        <f>G40</f>
        <v>0</v>
      </c>
      <c r="G44" s="184" t="s">
        <v>27</v>
      </c>
      <c r="H44" s="185">
        <f t="shared" si="13"/>
        <v>0</v>
      </c>
      <c r="I44" s="170"/>
      <c r="J44" s="157"/>
      <c r="K44" s="157"/>
      <c r="L44" s="426" t="s">
        <v>31</v>
      </c>
      <c r="M44" s="440"/>
      <c r="N44" s="186" t="s">
        <v>64</v>
      </c>
      <c r="O44" s="187">
        <f>AB40</f>
        <v>0</v>
      </c>
      <c r="P44" s="188" t="s">
        <v>102</v>
      </c>
      <c r="Q44" s="143">
        <v>1.5</v>
      </c>
      <c r="R44" s="128"/>
      <c r="S44" s="129">
        <f>O44*Q44</f>
        <v>0</v>
      </c>
      <c r="U44" s="424" t="s">
        <v>87</v>
      </c>
      <c r="V44" s="425"/>
      <c r="W44" s="189">
        <f>S44+S46+S48+S50+S52</f>
        <v>0</v>
      </c>
      <c r="AB44" s="17"/>
    </row>
    <row r="45" spans="1:32" ht="15" customHeight="1" thickBot="1" x14ac:dyDescent="0.3">
      <c r="A45" s="485"/>
      <c r="B45" s="190" t="s">
        <v>72</v>
      </c>
      <c r="C45" s="191" t="s">
        <v>58</v>
      </c>
      <c r="D45" s="43">
        <v>43.13</v>
      </c>
      <c r="E45" s="192" t="s">
        <v>32</v>
      </c>
      <c r="F45" s="193">
        <f>I40</f>
        <v>0</v>
      </c>
      <c r="G45" s="194" t="s">
        <v>27</v>
      </c>
      <c r="H45" s="195">
        <f t="shared" si="13"/>
        <v>0</v>
      </c>
      <c r="I45" s="170"/>
      <c r="J45" s="157"/>
      <c r="K45" s="157"/>
      <c r="L45" s="450"/>
      <c r="M45" s="451"/>
      <c r="N45" s="196" t="s">
        <v>59</v>
      </c>
      <c r="O45" s="197">
        <f>AB40</f>
        <v>0</v>
      </c>
      <c r="P45" s="198" t="s">
        <v>102</v>
      </c>
      <c r="Q45" s="144">
        <v>1.5</v>
      </c>
      <c r="R45" s="130"/>
      <c r="S45" s="131">
        <f t="shared" ref="S45:S53" si="14">O45*Q45</f>
        <v>0</v>
      </c>
      <c r="U45" s="390" t="s">
        <v>88</v>
      </c>
      <c r="V45" s="391"/>
      <c r="W45" s="199">
        <f>S45+S47+S49+S51+S53</f>
        <v>0</v>
      </c>
      <c r="AB45" s="17"/>
    </row>
    <row r="46" spans="1:32" ht="15" customHeight="1" x14ac:dyDescent="0.25">
      <c r="A46" s="485"/>
      <c r="B46" s="190" t="s">
        <v>72</v>
      </c>
      <c r="C46" s="191" t="s">
        <v>16</v>
      </c>
      <c r="D46" s="43">
        <v>43.13</v>
      </c>
      <c r="E46" s="192" t="s">
        <v>32</v>
      </c>
      <c r="F46" s="193">
        <f>I40</f>
        <v>0</v>
      </c>
      <c r="G46" s="194" t="s">
        <v>27</v>
      </c>
      <c r="H46" s="195">
        <f t="shared" si="13"/>
        <v>0</v>
      </c>
      <c r="I46" s="170"/>
      <c r="J46" s="157"/>
      <c r="K46" s="157"/>
      <c r="L46" s="450"/>
      <c r="M46" s="451"/>
      <c r="N46" s="186" t="s">
        <v>62</v>
      </c>
      <c r="O46" s="200">
        <f>AC40</f>
        <v>0</v>
      </c>
      <c r="P46" s="201" t="s">
        <v>102</v>
      </c>
      <c r="Q46" s="145">
        <v>1.5</v>
      </c>
      <c r="R46" s="132"/>
      <c r="S46" s="133">
        <f t="shared" si="14"/>
        <v>0</v>
      </c>
      <c r="U46" s="390" t="s">
        <v>91</v>
      </c>
      <c r="V46" s="391"/>
      <c r="W46" s="199">
        <f>E40</f>
        <v>0</v>
      </c>
      <c r="AB46" s="17"/>
    </row>
    <row r="47" spans="1:32" ht="15" customHeight="1" thickBot="1" x14ac:dyDescent="0.3">
      <c r="A47" s="485"/>
      <c r="B47" s="202" t="s">
        <v>53</v>
      </c>
      <c r="C47" s="203" t="s">
        <v>58</v>
      </c>
      <c r="D47" s="44">
        <v>41.84</v>
      </c>
      <c r="E47" s="204" t="s">
        <v>32</v>
      </c>
      <c r="F47" s="205">
        <f>K40</f>
        <v>0</v>
      </c>
      <c r="G47" s="206" t="s">
        <v>27</v>
      </c>
      <c r="H47" s="207">
        <f t="shared" si="13"/>
        <v>0</v>
      </c>
      <c r="I47" s="170"/>
      <c r="J47" s="157"/>
      <c r="K47" s="208"/>
      <c r="L47" s="450"/>
      <c r="M47" s="451"/>
      <c r="N47" s="209" t="s">
        <v>63</v>
      </c>
      <c r="O47" s="210">
        <f>AC40</f>
        <v>0</v>
      </c>
      <c r="P47" s="166" t="s">
        <v>102</v>
      </c>
      <c r="Q47" s="146">
        <v>1.5</v>
      </c>
      <c r="R47" s="134"/>
      <c r="S47" s="135">
        <f t="shared" si="14"/>
        <v>0</v>
      </c>
      <c r="U47" s="384" t="s">
        <v>92</v>
      </c>
      <c r="V47" s="385"/>
      <c r="W47" s="211">
        <f>SUM(W44:W46)</f>
        <v>0</v>
      </c>
      <c r="AB47" s="17"/>
    </row>
    <row r="48" spans="1:32" ht="15" customHeight="1" thickBot="1" x14ac:dyDescent="0.3">
      <c r="A48" s="486"/>
      <c r="B48" s="212" t="s">
        <v>53</v>
      </c>
      <c r="C48" s="213" t="s">
        <v>16</v>
      </c>
      <c r="D48" s="105">
        <v>41.84</v>
      </c>
      <c r="E48" s="214" t="s">
        <v>32</v>
      </c>
      <c r="F48" s="215">
        <f>K40</f>
        <v>0</v>
      </c>
      <c r="G48" s="216" t="s">
        <v>27</v>
      </c>
      <c r="H48" s="217">
        <f t="shared" si="13"/>
        <v>0</v>
      </c>
      <c r="I48" s="157"/>
      <c r="J48" s="157"/>
      <c r="K48" s="208"/>
      <c r="L48" s="450"/>
      <c r="M48" s="451"/>
      <c r="N48" s="186" t="s">
        <v>60</v>
      </c>
      <c r="O48" s="218">
        <f>AD40</f>
        <v>0</v>
      </c>
      <c r="P48" s="219" t="s">
        <v>102</v>
      </c>
      <c r="Q48" s="147">
        <v>1.38</v>
      </c>
      <c r="R48" s="136"/>
      <c r="S48" s="129">
        <f t="shared" si="14"/>
        <v>0</v>
      </c>
      <c r="U48" s="392" t="s">
        <v>89</v>
      </c>
      <c r="V48" s="393"/>
      <c r="W48" s="189">
        <f>H43+H45+H47+H49+H51+H53</f>
        <v>0</v>
      </c>
      <c r="AB48" s="17"/>
    </row>
    <row r="49" spans="1:28" ht="15" customHeight="1" thickBot="1" x14ac:dyDescent="0.3">
      <c r="A49" s="480" t="s">
        <v>38</v>
      </c>
      <c r="B49" s="220" t="s">
        <v>26</v>
      </c>
      <c r="C49" s="221" t="s">
        <v>58</v>
      </c>
      <c r="D49" s="375">
        <v>1.2535000000000001</v>
      </c>
      <c r="E49" s="222" t="s">
        <v>32</v>
      </c>
      <c r="F49" s="223">
        <f>H40</f>
        <v>0</v>
      </c>
      <c r="G49" s="224" t="s">
        <v>19</v>
      </c>
      <c r="H49" s="225">
        <f t="shared" ref="H49:H54" si="15">ROUND(D49*F49,2)</f>
        <v>0</v>
      </c>
      <c r="I49" s="157"/>
      <c r="J49" s="157"/>
      <c r="K49" s="157"/>
      <c r="L49" s="450"/>
      <c r="M49" s="451"/>
      <c r="N49" s="226" t="s">
        <v>61</v>
      </c>
      <c r="O49" s="210">
        <f>AD40</f>
        <v>0</v>
      </c>
      <c r="P49" s="166" t="s">
        <v>102</v>
      </c>
      <c r="Q49" s="146">
        <v>1.38</v>
      </c>
      <c r="R49" s="134"/>
      <c r="S49" s="131">
        <f t="shared" si="14"/>
        <v>0</v>
      </c>
      <c r="U49" s="390" t="s">
        <v>90</v>
      </c>
      <c r="V49" s="391"/>
      <c r="W49" s="199">
        <f>H44+H46+H48+H50+H52+H54</f>
        <v>0</v>
      </c>
      <c r="AB49" s="17"/>
    </row>
    <row r="50" spans="1:28" ht="15" customHeight="1" thickBot="1" x14ac:dyDescent="0.3">
      <c r="A50" s="480"/>
      <c r="B50" s="180" t="s">
        <v>26</v>
      </c>
      <c r="C50" s="181" t="s">
        <v>16</v>
      </c>
      <c r="D50" s="376">
        <v>1.2535000000000001</v>
      </c>
      <c r="E50" s="227" t="s">
        <v>32</v>
      </c>
      <c r="F50" s="228">
        <f>H40</f>
        <v>0</v>
      </c>
      <c r="G50" s="182" t="s">
        <v>19</v>
      </c>
      <c r="H50" s="185">
        <f t="shared" si="15"/>
        <v>0</v>
      </c>
      <c r="I50" s="157"/>
      <c r="J50" s="157"/>
      <c r="K50" s="157"/>
      <c r="L50" s="450"/>
      <c r="M50" s="451"/>
      <c r="N50" s="186" t="s">
        <v>106</v>
      </c>
      <c r="O50" s="200">
        <f>AF40</f>
        <v>0</v>
      </c>
      <c r="P50" s="201" t="s">
        <v>102</v>
      </c>
      <c r="Q50" s="145">
        <v>1.34</v>
      </c>
      <c r="R50" s="132"/>
      <c r="S50" s="133">
        <f t="shared" si="14"/>
        <v>0</v>
      </c>
      <c r="U50" s="384" t="s">
        <v>93</v>
      </c>
      <c r="V50" s="385"/>
      <c r="W50" s="211">
        <f>SUM(W48:W49)</f>
        <v>0</v>
      </c>
      <c r="AB50" s="17"/>
    </row>
    <row r="51" spans="1:28" ht="15" customHeight="1" thickBot="1" x14ac:dyDescent="0.3">
      <c r="A51" s="480"/>
      <c r="B51" s="190" t="s">
        <v>72</v>
      </c>
      <c r="C51" s="191" t="s">
        <v>58</v>
      </c>
      <c r="D51" s="377">
        <v>1.0782499999999999</v>
      </c>
      <c r="E51" s="229" t="s">
        <v>32</v>
      </c>
      <c r="F51" s="230">
        <f>J40</f>
        <v>0</v>
      </c>
      <c r="G51" s="192" t="s">
        <v>19</v>
      </c>
      <c r="H51" s="195">
        <f t="shared" si="15"/>
        <v>0</v>
      </c>
      <c r="I51" s="157"/>
      <c r="J51" s="157"/>
      <c r="K51" s="157"/>
      <c r="L51" s="450"/>
      <c r="M51" s="451"/>
      <c r="N51" s="226" t="s">
        <v>105</v>
      </c>
      <c r="O51" s="210">
        <f>AF40</f>
        <v>0</v>
      </c>
      <c r="P51" s="166" t="s">
        <v>102</v>
      </c>
      <c r="Q51" s="146">
        <v>1.34</v>
      </c>
      <c r="R51" s="134"/>
      <c r="S51" s="135">
        <f t="shared" si="14"/>
        <v>0</v>
      </c>
      <c r="U51" s="386" t="s">
        <v>96</v>
      </c>
      <c r="V51" s="387"/>
      <c r="W51" s="231">
        <f>V40</f>
        <v>0</v>
      </c>
      <c r="AB51" s="17"/>
    </row>
    <row r="52" spans="1:28" ht="15" customHeight="1" thickBot="1" x14ac:dyDescent="0.3">
      <c r="A52" s="480"/>
      <c r="B52" s="190" t="s">
        <v>72</v>
      </c>
      <c r="C52" s="191" t="s">
        <v>16</v>
      </c>
      <c r="D52" s="377">
        <v>1.0782499999999999</v>
      </c>
      <c r="E52" s="229" t="s">
        <v>32</v>
      </c>
      <c r="F52" s="230">
        <f>J40</f>
        <v>0</v>
      </c>
      <c r="G52" s="192" t="s">
        <v>19</v>
      </c>
      <c r="H52" s="195">
        <f t="shared" si="15"/>
        <v>0</v>
      </c>
      <c r="I52" s="157"/>
      <c r="J52" s="157"/>
      <c r="K52" s="157"/>
      <c r="L52" s="450"/>
      <c r="M52" s="451"/>
      <c r="N52" s="186" t="s">
        <v>104</v>
      </c>
      <c r="O52" s="200">
        <f>AE40</f>
        <v>0</v>
      </c>
      <c r="P52" s="201" t="s">
        <v>102</v>
      </c>
      <c r="Q52" s="145">
        <v>1.32</v>
      </c>
      <c r="R52" s="132"/>
      <c r="S52" s="129">
        <f t="shared" si="14"/>
        <v>0</v>
      </c>
      <c r="U52" s="386" t="s">
        <v>94</v>
      </c>
      <c r="V52" s="387"/>
      <c r="W52" s="231">
        <f>S54+S55</f>
        <v>0</v>
      </c>
      <c r="AB52" s="17"/>
    </row>
    <row r="53" spans="1:28" ht="15" customHeight="1" thickBot="1" x14ac:dyDescent="0.3">
      <c r="A53" s="480"/>
      <c r="B53" s="202" t="s">
        <v>53</v>
      </c>
      <c r="C53" s="203" t="s">
        <v>58</v>
      </c>
      <c r="D53" s="378">
        <v>1.046</v>
      </c>
      <c r="E53" s="232" t="s">
        <v>32</v>
      </c>
      <c r="F53" s="233">
        <f>L40</f>
        <v>0</v>
      </c>
      <c r="G53" s="204" t="s">
        <v>19</v>
      </c>
      <c r="H53" s="234">
        <f t="shared" si="15"/>
        <v>0</v>
      </c>
      <c r="I53" s="235"/>
      <c r="J53" s="157"/>
      <c r="K53" s="157"/>
      <c r="L53" s="441"/>
      <c r="M53" s="442"/>
      <c r="N53" s="226" t="s">
        <v>103</v>
      </c>
      <c r="O53" s="236">
        <f>AE40</f>
        <v>0</v>
      </c>
      <c r="P53" s="237" t="s">
        <v>102</v>
      </c>
      <c r="Q53" s="148">
        <v>1.32</v>
      </c>
      <c r="R53" s="137"/>
      <c r="S53" s="131">
        <f t="shared" si="14"/>
        <v>0</v>
      </c>
      <c r="U53" s="388" t="s">
        <v>99</v>
      </c>
      <c r="V53" s="389"/>
      <c r="W53" s="231">
        <f>S56</f>
        <v>0</v>
      </c>
      <c r="AB53" s="17"/>
    </row>
    <row r="54" spans="1:28" ht="15" customHeight="1" thickBot="1" x14ac:dyDescent="0.3">
      <c r="A54" s="481"/>
      <c r="B54" s="238" t="s">
        <v>53</v>
      </c>
      <c r="C54" s="239" t="s">
        <v>16</v>
      </c>
      <c r="D54" s="379">
        <v>1.046</v>
      </c>
      <c r="E54" s="240" t="s">
        <v>32</v>
      </c>
      <c r="F54" s="241">
        <f>L40</f>
        <v>0</v>
      </c>
      <c r="G54" s="242" t="s">
        <v>19</v>
      </c>
      <c r="H54" s="243">
        <f t="shared" si="15"/>
        <v>0</v>
      </c>
      <c r="I54" s="235"/>
      <c r="J54" s="157"/>
      <c r="K54" s="157"/>
      <c r="L54" s="426" t="s">
        <v>85</v>
      </c>
      <c r="M54" s="440"/>
      <c r="N54" s="244" t="s">
        <v>58</v>
      </c>
      <c r="O54" s="187">
        <f>W40</f>
        <v>0</v>
      </c>
      <c r="P54" s="188" t="s">
        <v>102</v>
      </c>
      <c r="Q54" s="245">
        <v>5.0000000000000001E-3</v>
      </c>
      <c r="R54" s="246"/>
      <c r="S54" s="133">
        <f t="shared" ref="S54:S55" si="16">ROUND(O54*Q54,2)</f>
        <v>0</v>
      </c>
      <c r="U54" s="247"/>
      <c r="V54" s="248"/>
      <c r="W54" s="249"/>
      <c r="AB54" s="17"/>
    </row>
    <row r="55" spans="1:28" ht="15" customHeight="1" thickTop="1" thickBot="1" x14ac:dyDescent="0.3">
      <c r="A55" s="250"/>
      <c r="B55" s="157"/>
      <c r="C55" s="251"/>
      <c r="D55" s="251"/>
      <c r="E55" s="251"/>
      <c r="F55" s="478" t="s">
        <v>47</v>
      </c>
      <c r="G55" s="479"/>
      <c r="H55" s="252">
        <f>SUM(H43:H54)</f>
        <v>0</v>
      </c>
      <c r="I55" s="157"/>
      <c r="J55" s="157"/>
      <c r="K55" s="157"/>
      <c r="L55" s="441"/>
      <c r="M55" s="442"/>
      <c r="N55" s="253" t="s">
        <v>16</v>
      </c>
      <c r="O55" s="236">
        <f>W40</f>
        <v>0</v>
      </c>
      <c r="P55" s="237" t="s">
        <v>102</v>
      </c>
      <c r="Q55" s="254">
        <v>5.0000000000000001E-3</v>
      </c>
      <c r="R55" s="255"/>
      <c r="S55" s="138">
        <f t="shared" si="16"/>
        <v>0</v>
      </c>
      <c r="U55" s="388" t="s">
        <v>97</v>
      </c>
      <c r="V55" s="389"/>
      <c r="W55" s="256">
        <f>S58+S59</f>
        <v>0</v>
      </c>
      <c r="X55" s="81"/>
      <c r="AB55" s="17"/>
    </row>
    <row r="56" spans="1:28" ht="15" customHeight="1" thickTop="1" thickBot="1" x14ac:dyDescent="0.3">
      <c r="A56" s="157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426" t="s">
        <v>95</v>
      </c>
      <c r="M56" s="440"/>
      <c r="N56" s="406" t="s">
        <v>16</v>
      </c>
      <c r="O56" s="408">
        <f>W40</f>
        <v>0</v>
      </c>
      <c r="P56" s="410" t="s">
        <v>102</v>
      </c>
      <c r="Q56" s="412">
        <v>5.0000000000000001E-3</v>
      </c>
      <c r="R56" s="414"/>
      <c r="S56" s="416">
        <f>ROUND(O56*Q56,2)</f>
        <v>0</v>
      </c>
      <c r="U56" s="426" t="s">
        <v>98</v>
      </c>
      <c r="V56" s="427"/>
      <c r="W56" s="380">
        <f>SUM(W47,W50,W51,W52,W53,W54,W55)</f>
        <v>0</v>
      </c>
      <c r="AB56" s="17"/>
    </row>
    <row r="57" spans="1:28" ht="15" customHeight="1" thickBot="1" x14ac:dyDescent="0.3">
      <c r="A57" s="167" t="s">
        <v>20</v>
      </c>
      <c r="B57" s="467"/>
      <c r="C57" s="468"/>
      <c r="D57" s="469"/>
      <c r="E57" s="157"/>
      <c r="F57" s="157"/>
      <c r="G57" s="157"/>
      <c r="H57" s="157"/>
      <c r="I57" s="157"/>
      <c r="J57" s="157"/>
      <c r="K57" s="157"/>
      <c r="L57" s="441"/>
      <c r="M57" s="442"/>
      <c r="N57" s="407"/>
      <c r="O57" s="409"/>
      <c r="P57" s="411"/>
      <c r="Q57" s="413"/>
      <c r="R57" s="415"/>
      <c r="S57" s="417"/>
      <c r="U57" s="428"/>
      <c r="V57" s="429"/>
      <c r="W57" s="381"/>
      <c r="Y57" s="82"/>
      <c r="Z57" s="82"/>
      <c r="AB57" s="17"/>
    </row>
    <row r="58" spans="1:28" ht="15" customHeight="1" thickBot="1" x14ac:dyDescent="0.3">
      <c r="A58" s="165" t="s">
        <v>22</v>
      </c>
      <c r="B58" s="473"/>
      <c r="C58" s="474"/>
      <c r="D58" s="475"/>
      <c r="E58" s="157"/>
      <c r="F58" s="157"/>
      <c r="G58" s="157"/>
      <c r="H58" s="157"/>
      <c r="I58" s="157"/>
      <c r="J58" s="157"/>
      <c r="K58" s="157"/>
      <c r="L58" s="163"/>
      <c r="M58" s="164"/>
      <c r="N58" s="396" t="s">
        <v>25</v>
      </c>
      <c r="O58" s="397"/>
      <c r="P58" s="149"/>
      <c r="Q58" s="150"/>
      <c r="R58" s="151"/>
      <c r="S58" s="152">
        <v>0</v>
      </c>
      <c r="U58" s="157"/>
      <c r="V58" s="405"/>
      <c r="W58" s="405"/>
      <c r="X58" s="162"/>
      <c r="Y58" s="82"/>
      <c r="Z58" s="82"/>
      <c r="AB58" s="17"/>
    </row>
    <row r="59" spans="1:28" ht="15" customHeight="1" thickBot="1" x14ac:dyDescent="0.3">
      <c r="A59" s="157"/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60"/>
      <c r="M59" s="161"/>
      <c r="N59" s="398" t="s">
        <v>25</v>
      </c>
      <c r="O59" s="399"/>
      <c r="P59" s="153"/>
      <c r="Q59" s="154"/>
      <c r="R59" s="155"/>
      <c r="S59" s="156"/>
      <c r="U59" s="157"/>
      <c r="V59" s="16"/>
      <c r="W59" s="16"/>
    </row>
    <row r="60" spans="1:28" ht="15" customHeight="1" thickTop="1" x14ac:dyDescent="0.25">
      <c r="A60" s="472" t="s">
        <v>17</v>
      </c>
      <c r="B60" s="472"/>
      <c r="C60" s="472"/>
      <c r="D60" s="472"/>
      <c r="E60" s="472"/>
      <c r="F60" s="472"/>
      <c r="G60" s="472"/>
      <c r="H60" s="472"/>
      <c r="I60" s="157"/>
      <c r="J60" s="157"/>
      <c r="K60" s="158"/>
      <c r="L60" s="158"/>
      <c r="U60" s="157"/>
      <c r="V60" s="395"/>
      <c r="W60" s="395"/>
      <c r="X60" s="395"/>
      <c r="AA60" s="16"/>
    </row>
    <row r="61" spans="1:28" ht="15" customHeight="1" x14ac:dyDescent="0.25">
      <c r="A61" s="456" t="s">
        <v>18</v>
      </c>
      <c r="B61" s="456"/>
      <c r="C61" s="456"/>
      <c r="D61" s="456"/>
      <c r="E61" s="456"/>
      <c r="F61" s="456"/>
      <c r="G61" s="456"/>
      <c r="H61" s="456"/>
      <c r="I61" s="157"/>
      <c r="J61" s="157"/>
      <c r="K61" s="157"/>
      <c r="L61" s="157"/>
      <c r="U61" s="37"/>
      <c r="V61" s="394"/>
      <c r="W61" s="394"/>
      <c r="X61" s="159"/>
      <c r="AA61" s="16"/>
    </row>
    <row r="62" spans="1:28" ht="15" customHeight="1" x14ac:dyDescent="0.25">
      <c r="U62" s="17"/>
      <c r="AA62" s="16"/>
    </row>
    <row r="63" spans="1:28" ht="15" customHeight="1" x14ac:dyDescent="0.25">
      <c r="U63" s="17"/>
      <c r="AA63" s="16"/>
    </row>
    <row r="64" spans="1:28" ht="15" customHeight="1" x14ac:dyDescent="0.25">
      <c r="U64" s="17"/>
    </row>
    <row r="65" ht="15" customHeight="1" x14ac:dyDescent="0.25"/>
    <row r="66" ht="15" customHeight="1" x14ac:dyDescent="0.25"/>
  </sheetData>
  <sheetProtection sheet="1" selectLockedCells="1"/>
  <mergeCells count="77">
    <mergeCell ref="A42:B42"/>
    <mergeCell ref="A43:A48"/>
    <mergeCell ref="K1:N1"/>
    <mergeCell ref="K5:N5"/>
    <mergeCell ref="A9:A10"/>
    <mergeCell ref="C9:C10"/>
    <mergeCell ref="B6:I6"/>
    <mergeCell ref="A61:H61"/>
    <mergeCell ref="B5:I5"/>
    <mergeCell ref="A1:J1"/>
    <mergeCell ref="A38:A41"/>
    <mergeCell ref="G9:H9"/>
    <mergeCell ref="A2:D2"/>
    <mergeCell ref="B40:C40"/>
    <mergeCell ref="B57:D57"/>
    <mergeCell ref="E9:E10"/>
    <mergeCell ref="F9:F10"/>
    <mergeCell ref="A60:H60"/>
    <mergeCell ref="D9:D10"/>
    <mergeCell ref="B58:D58"/>
    <mergeCell ref="I9:J9"/>
    <mergeCell ref="F55:G55"/>
    <mergeCell ref="A49:A54"/>
    <mergeCell ref="L54:M55"/>
    <mergeCell ref="L56:M57"/>
    <mergeCell ref="P3:T3"/>
    <mergeCell ref="P4:T4"/>
    <mergeCell ref="P5:T5"/>
    <mergeCell ref="M9:M10"/>
    <mergeCell ref="K9:L9"/>
    <mergeCell ref="N9:N10"/>
    <mergeCell ref="P7:T7"/>
    <mergeCell ref="P8:T8"/>
    <mergeCell ref="O40:Q40"/>
    <mergeCell ref="O39:Q39"/>
    <mergeCell ref="L44:M53"/>
    <mergeCell ref="P6:T6"/>
    <mergeCell ref="L42:S42"/>
    <mergeCell ref="N43:O43"/>
    <mergeCell ref="V9:V10"/>
    <mergeCell ref="U38:U40"/>
    <mergeCell ref="U9:U10"/>
    <mergeCell ref="B38:C38"/>
    <mergeCell ref="B39:C39"/>
    <mergeCell ref="B9:B10"/>
    <mergeCell ref="T9:T10"/>
    <mergeCell ref="O9:R9"/>
    <mergeCell ref="S9:S10"/>
    <mergeCell ref="O38:Q38"/>
    <mergeCell ref="V61:W61"/>
    <mergeCell ref="V60:X60"/>
    <mergeCell ref="N58:O58"/>
    <mergeCell ref="N59:O59"/>
    <mergeCell ref="AB9:AF9"/>
    <mergeCell ref="W9:W10"/>
    <mergeCell ref="V58:W58"/>
    <mergeCell ref="N56:N57"/>
    <mergeCell ref="O56:O57"/>
    <mergeCell ref="P56:P57"/>
    <mergeCell ref="Q56:Q57"/>
    <mergeCell ref="R56:R57"/>
    <mergeCell ref="S56:S57"/>
    <mergeCell ref="U42:W43"/>
    <mergeCell ref="U44:V44"/>
    <mergeCell ref="U56:V57"/>
    <mergeCell ref="W56:W57"/>
    <mergeCell ref="R43:S43"/>
    <mergeCell ref="U50:V50"/>
    <mergeCell ref="U51:V51"/>
    <mergeCell ref="U52:V52"/>
    <mergeCell ref="U53:V53"/>
    <mergeCell ref="U55:V55"/>
    <mergeCell ref="U45:V45"/>
    <mergeCell ref="U46:V46"/>
    <mergeCell ref="U47:V47"/>
    <mergeCell ref="U48:V48"/>
    <mergeCell ref="U49:V49"/>
  </mergeCells>
  <conditionalFormatting sqref="U11:U37">
    <cfRule type="cellIs" dxfId="1" priority="1" stopIfTrue="1" operator="notEqual">
      <formula>0.1156</formula>
    </cfRule>
  </conditionalFormatting>
  <dataValidations xWindow="939" yWindow="439" count="2">
    <dataValidation showDropDown="1" showInputMessage="1" showErrorMessage="1" sqref="F11:F37" xr:uid="{00000000-0002-0000-0000-000000000000}"/>
    <dataValidation type="list" allowBlank="1" showInputMessage="1" showErrorMessage="1" sqref="M11:M37" xr:uid="{6E7E0743-C3C3-4C98-9960-18CBB02BBFB1}">
      <formula1>"1,2,3,5.1,5.2,6"</formula1>
    </dataValidation>
  </dataValidations>
  <printOptions horizontalCentered="1"/>
  <pageMargins left="0.11811023622047245" right="0.11811023622047245" top="0.19685039370078741" bottom="0.19685039370078741" header="0" footer="0"/>
  <pageSetup paperSize="5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>
    <pageSetUpPr autoPageBreaks="0" fitToPage="1"/>
  </sheetPr>
  <dimension ref="A1:AD46"/>
  <sheetViews>
    <sheetView showZeros="0" zoomScale="93" zoomScaleNormal="93" workbookViewId="0">
      <selection activeCell="A9" sqref="A9"/>
    </sheetView>
  </sheetViews>
  <sheetFormatPr baseColWidth="10" defaultColWidth="9.140625" defaultRowHeight="15" x14ac:dyDescent="0.25"/>
  <cols>
    <col min="1" max="1" width="13.7109375" customWidth="1"/>
    <col min="2" max="2" width="30.7109375" customWidth="1"/>
    <col min="3" max="3" width="10.7109375" customWidth="1"/>
    <col min="4" max="4" width="12.7109375" customWidth="1"/>
    <col min="5" max="5" width="11.7109375" customWidth="1"/>
    <col min="6" max="6" width="8.7109375" customWidth="1"/>
    <col min="7" max="7" width="9.28515625" customWidth="1"/>
    <col min="8" max="10" width="8.7109375" customWidth="1"/>
    <col min="11" max="11" width="9.28515625" customWidth="1"/>
    <col min="12" max="12" width="8.7109375" customWidth="1"/>
    <col min="13" max="13" width="9.7109375" customWidth="1"/>
    <col min="14" max="14" width="10.7109375" customWidth="1"/>
    <col min="15" max="15" width="12.28515625" customWidth="1"/>
    <col min="16" max="17" width="11.7109375" customWidth="1"/>
    <col min="18" max="18" width="10.7109375" customWidth="1"/>
    <col min="19" max="19" width="11.42578125" bestFit="1" customWidth="1"/>
    <col min="20" max="20" width="14.7109375" customWidth="1"/>
    <col min="21" max="21" width="8.28515625" customWidth="1"/>
    <col min="22" max="23" width="14.28515625" customWidth="1"/>
    <col min="24" max="24" width="11.42578125" customWidth="1"/>
    <col min="25" max="25" width="9.28515625" customWidth="1"/>
    <col min="26" max="28" width="10.28515625" hidden="1" customWidth="1"/>
    <col min="29" max="29" width="11.42578125" hidden="1" customWidth="1"/>
    <col min="30" max="30" width="11.85546875" hidden="1" customWidth="1"/>
  </cols>
  <sheetData>
    <row r="1" spans="1:30" ht="18" x14ac:dyDescent="0.25">
      <c r="A1" s="502" t="s">
        <v>71</v>
      </c>
      <c r="B1" s="502"/>
      <c r="C1" s="502"/>
      <c r="D1" s="502"/>
      <c r="E1" s="502"/>
      <c r="F1" s="502"/>
      <c r="G1" s="502"/>
      <c r="H1" s="502"/>
      <c r="I1" s="502"/>
      <c r="J1" s="502"/>
      <c r="K1" s="367"/>
      <c r="L1" s="365"/>
    </row>
    <row r="2" spans="1:30" ht="16.5" x14ac:dyDescent="0.25">
      <c r="A2" s="508" t="s">
        <v>66</v>
      </c>
      <c r="B2" s="508"/>
      <c r="C2" s="508"/>
      <c r="D2" s="508"/>
      <c r="E2" s="334"/>
      <c r="F2" s="335"/>
      <c r="G2" s="336"/>
      <c r="H2" s="336"/>
      <c r="I2" s="336"/>
      <c r="J2" s="336"/>
      <c r="K2" s="365"/>
      <c r="L2" s="365"/>
    </row>
    <row r="3" spans="1:30" ht="15.75" thickBot="1" x14ac:dyDescent="0.3">
      <c r="A3" s="368" t="s">
        <v>49</v>
      </c>
      <c r="B3" s="369" t="s">
        <v>2</v>
      </c>
      <c r="C3" s="369"/>
      <c r="D3" s="370"/>
      <c r="E3" s="370"/>
      <c r="F3" s="368"/>
      <c r="G3" s="365"/>
      <c r="H3" s="365"/>
      <c r="I3" s="365"/>
      <c r="J3" s="365"/>
      <c r="K3" s="365"/>
      <c r="L3" s="365"/>
    </row>
    <row r="4" spans="1:30" ht="15.75" thickBot="1" x14ac:dyDescent="0.3">
      <c r="A4" s="333" t="s">
        <v>68</v>
      </c>
      <c r="B4" s="509">
        <f>'Feuille 1'!B5:I5</f>
        <v>0</v>
      </c>
      <c r="C4" s="510"/>
      <c r="D4" s="511"/>
      <c r="E4" s="511"/>
      <c r="F4" s="511"/>
      <c r="G4" s="511"/>
      <c r="H4" s="511"/>
      <c r="I4" s="512"/>
      <c r="J4" s="365"/>
      <c r="K4" s="365"/>
      <c r="L4" s="365"/>
    </row>
    <row r="5" spans="1:30" ht="15.75" thickBot="1" x14ac:dyDescent="0.3">
      <c r="A5" s="366" t="s">
        <v>70</v>
      </c>
      <c r="B5" s="503">
        <f>'Feuille 1'!B7</f>
        <v>0</v>
      </c>
      <c r="C5" s="504"/>
      <c r="D5" s="518"/>
      <c r="E5" s="519"/>
      <c r="F5" s="519"/>
      <c r="G5" s="519"/>
      <c r="H5" s="519"/>
      <c r="I5" s="519"/>
      <c r="J5" s="365"/>
      <c r="K5" s="517"/>
      <c r="L5" s="365"/>
    </row>
    <row r="6" spans="1:30" ht="15.75" thickBot="1" x14ac:dyDescent="0.3"/>
    <row r="7" spans="1:30" ht="24.95" customHeight="1" thickBot="1" x14ac:dyDescent="0.3">
      <c r="A7" s="403" t="s">
        <v>11</v>
      </c>
      <c r="B7" s="403" t="s">
        <v>12</v>
      </c>
      <c r="C7" s="493" t="s">
        <v>67</v>
      </c>
      <c r="D7" s="470" t="s">
        <v>36</v>
      </c>
      <c r="E7" s="470" t="s">
        <v>41</v>
      </c>
      <c r="F7" s="470" t="s">
        <v>33</v>
      </c>
      <c r="G7" s="464" t="s">
        <v>26</v>
      </c>
      <c r="H7" s="465"/>
      <c r="I7" s="476" t="s">
        <v>81</v>
      </c>
      <c r="J7" s="477"/>
      <c r="K7" s="513" t="s">
        <v>52</v>
      </c>
      <c r="L7" s="514"/>
      <c r="M7" s="500" t="s">
        <v>112</v>
      </c>
      <c r="N7" s="501" t="s">
        <v>37</v>
      </c>
      <c r="O7" s="435" t="s">
        <v>10</v>
      </c>
      <c r="P7" s="436"/>
      <c r="Q7" s="437"/>
      <c r="R7" s="438"/>
      <c r="S7" s="403" t="s">
        <v>82</v>
      </c>
      <c r="T7" s="403" t="s">
        <v>39</v>
      </c>
      <c r="U7" s="403" t="s">
        <v>50</v>
      </c>
      <c r="V7" s="430" t="s">
        <v>100</v>
      </c>
      <c r="W7" s="403" t="s">
        <v>101</v>
      </c>
      <c r="Z7" s="505" t="s">
        <v>30</v>
      </c>
      <c r="AA7" s="506"/>
      <c r="AB7" s="506"/>
      <c r="AC7" s="506"/>
      <c r="AD7" s="507"/>
    </row>
    <row r="8" spans="1:30" ht="51.95" customHeight="1" thickBot="1" x14ac:dyDescent="0.3">
      <c r="A8" s="434"/>
      <c r="B8" s="434"/>
      <c r="C8" s="494"/>
      <c r="D8" s="471"/>
      <c r="E8" s="471"/>
      <c r="F8" s="471"/>
      <c r="G8" s="362" t="s">
        <v>13</v>
      </c>
      <c r="H8" s="362" t="s">
        <v>34</v>
      </c>
      <c r="I8" s="320" t="s">
        <v>13</v>
      </c>
      <c r="J8" s="363" t="s">
        <v>35</v>
      </c>
      <c r="K8" s="322" t="s">
        <v>13</v>
      </c>
      <c r="L8" s="364" t="s">
        <v>35</v>
      </c>
      <c r="M8" s="445"/>
      <c r="N8" s="449"/>
      <c r="O8" s="325" t="s">
        <v>14</v>
      </c>
      <c r="P8" s="325" t="s">
        <v>40</v>
      </c>
      <c r="Q8" s="325" t="s">
        <v>15</v>
      </c>
      <c r="R8" s="324" t="s">
        <v>51</v>
      </c>
      <c r="S8" s="404"/>
      <c r="T8" s="404"/>
      <c r="U8" s="404"/>
      <c r="V8" s="431"/>
      <c r="W8" s="404"/>
      <c r="Z8" s="1">
        <v>1</v>
      </c>
      <c r="AA8" s="2">
        <v>2</v>
      </c>
      <c r="AB8" s="2">
        <v>3</v>
      </c>
      <c r="AC8" s="123" t="s">
        <v>107</v>
      </c>
      <c r="AD8" s="122" t="s">
        <v>108</v>
      </c>
    </row>
    <row r="9" spans="1:30" x14ac:dyDescent="0.25">
      <c r="A9" s="3"/>
      <c r="B9" s="4"/>
      <c r="C9" s="4"/>
      <c r="D9" s="360" t="str">
        <f t="shared" ref="D9" si="0">IF(F9&lt;&gt;"",R9*F9,"")</f>
        <v/>
      </c>
      <c r="E9" s="10"/>
      <c r="F9" s="139" t="str">
        <f>IF(M9="1",1.5,IF(M9="2",1.5,IF(M9="3",1.38,IF(M9="5.1",1.32,IF(M9="5.2",1.34,"")))))</f>
        <v/>
      </c>
      <c r="G9" s="72"/>
      <c r="H9" s="106"/>
      <c r="I9" s="72"/>
      <c r="J9" s="107"/>
      <c r="K9" s="72"/>
      <c r="L9" s="110"/>
      <c r="M9" s="12"/>
      <c r="N9" s="13"/>
      <c r="O9" s="15"/>
      <c r="P9" s="15"/>
      <c r="Q9" s="15"/>
      <c r="R9" s="358">
        <f t="shared" ref="R9" si="1">O9+P9+Q9</f>
        <v>0</v>
      </c>
      <c r="S9" s="140"/>
      <c r="T9" s="40">
        <f>(O9*N9)+(P9*N9*1.5)+(Q9*N9*2)+S9</f>
        <v>0</v>
      </c>
      <c r="U9" s="49">
        <v>0.11559999999999999</v>
      </c>
      <c r="V9" s="39">
        <f>T9*U9</f>
        <v>0</v>
      </c>
      <c r="W9" s="53">
        <f t="shared" ref="W9" si="2">T9+V9</f>
        <v>0</v>
      </c>
      <c r="X9" s="51"/>
      <c r="Y9" s="5"/>
      <c r="Z9" s="95" t="str">
        <f>IF(M9="1",R9,"")</f>
        <v/>
      </c>
      <c r="AA9" s="96" t="str">
        <f>IF(M9="2",R9,"")</f>
        <v/>
      </c>
      <c r="AB9" s="96" t="str">
        <f>IF(M9="3",R9,"")</f>
        <v/>
      </c>
      <c r="AC9" s="120" t="str">
        <f>IF(M9="5.1",R9,"")</f>
        <v/>
      </c>
      <c r="AD9" s="97" t="str">
        <f>IF(M9="5.2",R9,"")</f>
        <v/>
      </c>
    </row>
    <row r="10" spans="1:30" x14ac:dyDescent="0.25">
      <c r="A10" s="3"/>
      <c r="B10" s="4"/>
      <c r="C10" s="4"/>
      <c r="D10" s="360" t="str">
        <f t="shared" ref="D10:D45" si="3">IF(F10&lt;&gt;"",R10*F10,"")</f>
        <v/>
      </c>
      <c r="E10" s="10"/>
      <c r="F10" s="139" t="str">
        <f t="shared" ref="F10:F45" si="4">IF(M10="1",1.5,IF(M10="2",1.5,IF(M10="3",1.38,IF(M10="5.1",1.32,IF(M10="5.2",1.34,"")))))</f>
        <v/>
      </c>
      <c r="G10" s="72"/>
      <c r="H10" s="106"/>
      <c r="I10" s="72"/>
      <c r="J10" s="107"/>
      <c r="K10" s="72"/>
      <c r="L10" s="110"/>
      <c r="M10" s="12"/>
      <c r="N10" s="13"/>
      <c r="O10" s="15"/>
      <c r="P10" s="15"/>
      <c r="Q10" s="15"/>
      <c r="R10" s="358">
        <f t="shared" ref="R10:R45" si="5">O10+P10+Q10</f>
        <v>0</v>
      </c>
      <c r="S10" s="140"/>
      <c r="T10" s="40">
        <f t="shared" ref="T10:T45" si="6">(O10*N10)+(P10*N10*1.5)+(Q10*N10*2)+S10</f>
        <v>0</v>
      </c>
      <c r="U10" s="49">
        <v>0.11559999999999999</v>
      </c>
      <c r="V10" s="39">
        <f>T10*U10</f>
        <v>0</v>
      </c>
      <c r="W10" s="53">
        <f t="shared" ref="W10:W45" si="7">T10+V10</f>
        <v>0</v>
      </c>
      <c r="X10" s="5"/>
      <c r="Y10" s="5"/>
      <c r="Z10" s="95" t="str">
        <f t="shared" ref="Z10:Z45" si="8">IF(M10="1",R10,"")</f>
        <v/>
      </c>
      <c r="AA10" s="96" t="str">
        <f t="shared" ref="AA10:AA45" si="9">IF(M10="2",R10,"")</f>
        <v/>
      </c>
      <c r="AB10" s="96" t="str">
        <f t="shared" ref="AB10:AB45" si="10">IF(M10="3",R10,"")</f>
        <v/>
      </c>
      <c r="AC10" s="121" t="str">
        <f t="shared" ref="AC10:AC45" si="11">IF(M10="5.1",R10,"")</f>
        <v/>
      </c>
      <c r="AD10" s="97" t="str">
        <f t="shared" ref="AD10:AD45" si="12">IF(M10="5.2",R10,"")</f>
        <v/>
      </c>
    </row>
    <row r="11" spans="1:30" x14ac:dyDescent="0.25">
      <c r="A11" s="3"/>
      <c r="B11" s="4"/>
      <c r="C11" s="4"/>
      <c r="D11" s="360" t="str">
        <f t="shared" si="3"/>
        <v/>
      </c>
      <c r="E11" s="10"/>
      <c r="F11" s="139" t="str">
        <f t="shared" si="4"/>
        <v/>
      </c>
      <c r="G11" s="72"/>
      <c r="H11" s="106"/>
      <c r="I11" s="72"/>
      <c r="J11" s="107"/>
      <c r="K11" s="72"/>
      <c r="L11" s="110"/>
      <c r="M11" s="12"/>
      <c r="N11" s="13"/>
      <c r="O11" s="15"/>
      <c r="P11" s="15"/>
      <c r="Q11" s="15"/>
      <c r="R11" s="358">
        <f t="shared" si="5"/>
        <v>0</v>
      </c>
      <c r="S11" s="140"/>
      <c r="T11" s="40">
        <f t="shared" si="6"/>
        <v>0</v>
      </c>
      <c r="U11" s="49">
        <v>0.11559999999999999</v>
      </c>
      <c r="V11" s="39">
        <f t="shared" ref="V11:V44" si="13">T11*U11</f>
        <v>0</v>
      </c>
      <c r="W11" s="53">
        <f t="shared" si="7"/>
        <v>0</v>
      </c>
      <c r="X11" s="5"/>
      <c r="Y11" s="6"/>
      <c r="Z11" s="95" t="str">
        <f t="shared" si="8"/>
        <v/>
      </c>
      <c r="AA11" s="96" t="str">
        <f t="shared" si="9"/>
        <v/>
      </c>
      <c r="AB11" s="96" t="str">
        <f t="shared" si="10"/>
        <v/>
      </c>
      <c r="AC11" s="121" t="str">
        <f t="shared" si="11"/>
        <v/>
      </c>
      <c r="AD11" s="97" t="str">
        <f t="shared" si="12"/>
        <v/>
      </c>
    </row>
    <row r="12" spans="1:30" x14ac:dyDescent="0.25">
      <c r="A12" s="3"/>
      <c r="B12" s="4"/>
      <c r="C12" s="4"/>
      <c r="D12" s="360" t="str">
        <f t="shared" si="3"/>
        <v/>
      </c>
      <c r="E12" s="10"/>
      <c r="F12" s="139" t="str">
        <f t="shared" si="4"/>
        <v/>
      </c>
      <c r="G12" s="72"/>
      <c r="H12" s="106"/>
      <c r="I12" s="72"/>
      <c r="J12" s="107"/>
      <c r="K12" s="72"/>
      <c r="L12" s="110"/>
      <c r="M12" s="12"/>
      <c r="N12" s="13"/>
      <c r="O12" s="15"/>
      <c r="P12" s="15"/>
      <c r="Q12" s="15"/>
      <c r="R12" s="358">
        <f t="shared" si="5"/>
        <v>0</v>
      </c>
      <c r="S12" s="140"/>
      <c r="T12" s="40">
        <f t="shared" si="6"/>
        <v>0</v>
      </c>
      <c r="U12" s="49">
        <v>0.11559999999999999</v>
      </c>
      <c r="V12" s="39">
        <f t="shared" si="13"/>
        <v>0</v>
      </c>
      <c r="W12" s="53">
        <f t="shared" si="7"/>
        <v>0</v>
      </c>
      <c r="X12" s="6"/>
      <c r="Y12" s="6"/>
      <c r="Z12" s="95" t="str">
        <f t="shared" si="8"/>
        <v/>
      </c>
      <c r="AA12" s="96" t="str">
        <f t="shared" si="9"/>
        <v/>
      </c>
      <c r="AB12" s="96" t="str">
        <f t="shared" si="10"/>
        <v/>
      </c>
      <c r="AC12" s="121" t="str">
        <f t="shared" si="11"/>
        <v/>
      </c>
      <c r="AD12" s="97" t="str">
        <f t="shared" si="12"/>
        <v/>
      </c>
    </row>
    <row r="13" spans="1:30" x14ac:dyDescent="0.25">
      <c r="A13" s="3"/>
      <c r="B13" s="4"/>
      <c r="C13" s="4"/>
      <c r="D13" s="360" t="str">
        <f t="shared" si="3"/>
        <v/>
      </c>
      <c r="E13" s="10"/>
      <c r="F13" s="139" t="str">
        <f t="shared" si="4"/>
        <v/>
      </c>
      <c r="G13" s="72"/>
      <c r="H13" s="106"/>
      <c r="I13" s="72"/>
      <c r="J13" s="107"/>
      <c r="K13" s="72"/>
      <c r="L13" s="110"/>
      <c r="M13" s="12"/>
      <c r="N13" s="13"/>
      <c r="O13" s="15"/>
      <c r="P13" s="15"/>
      <c r="Q13" s="15"/>
      <c r="R13" s="358">
        <f t="shared" si="5"/>
        <v>0</v>
      </c>
      <c r="S13" s="140"/>
      <c r="T13" s="40">
        <f t="shared" si="6"/>
        <v>0</v>
      </c>
      <c r="U13" s="49">
        <v>0.11559999999999999</v>
      </c>
      <c r="V13" s="39">
        <f t="shared" si="13"/>
        <v>0</v>
      </c>
      <c r="W13" s="53">
        <f t="shared" si="7"/>
        <v>0</v>
      </c>
      <c r="X13" s="6"/>
      <c r="Y13" s="6"/>
      <c r="Z13" s="95" t="str">
        <f t="shared" si="8"/>
        <v/>
      </c>
      <c r="AA13" s="96" t="str">
        <f t="shared" si="9"/>
        <v/>
      </c>
      <c r="AB13" s="96" t="str">
        <f t="shared" si="10"/>
        <v/>
      </c>
      <c r="AC13" s="121" t="str">
        <f t="shared" si="11"/>
        <v/>
      </c>
      <c r="AD13" s="97" t="str">
        <f t="shared" si="12"/>
        <v/>
      </c>
    </row>
    <row r="14" spans="1:30" x14ac:dyDescent="0.25">
      <c r="A14" s="3"/>
      <c r="B14" s="4"/>
      <c r="C14" s="4"/>
      <c r="D14" s="360" t="str">
        <f t="shared" si="3"/>
        <v/>
      </c>
      <c r="E14" s="10"/>
      <c r="F14" s="139" t="str">
        <f t="shared" si="4"/>
        <v/>
      </c>
      <c r="G14" s="72"/>
      <c r="H14" s="107"/>
      <c r="I14" s="72"/>
      <c r="J14" s="107"/>
      <c r="K14" s="72"/>
      <c r="L14" s="110"/>
      <c r="M14" s="12"/>
      <c r="N14" s="13"/>
      <c r="O14" s="15"/>
      <c r="P14" s="15"/>
      <c r="Q14" s="15"/>
      <c r="R14" s="358">
        <f t="shared" si="5"/>
        <v>0</v>
      </c>
      <c r="S14" s="140"/>
      <c r="T14" s="40">
        <f t="shared" si="6"/>
        <v>0</v>
      </c>
      <c r="U14" s="49">
        <v>0.11559999999999999</v>
      </c>
      <c r="V14" s="39">
        <f t="shared" si="13"/>
        <v>0</v>
      </c>
      <c r="W14" s="53">
        <f t="shared" si="7"/>
        <v>0</v>
      </c>
      <c r="X14" s="6"/>
      <c r="Y14" s="6"/>
      <c r="Z14" s="95" t="str">
        <f t="shared" si="8"/>
        <v/>
      </c>
      <c r="AA14" s="96" t="str">
        <f t="shared" si="9"/>
        <v/>
      </c>
      <c r="AB14" s="96" t="str">
        <f t="shared" si="10"/>
        <v/>
      </c>
      <c r="AC14" s="121" t="str">
        <f t="shared" si="11"/>
        <v/>
      </c>
      <c r="AD14" s="97" t="str">
        <f t="shared" si="12"/>
        <v/>
      </c>
    </row>
    <row r="15" spans="1:30" x14ac:dyDescent="0.25">
      <c r="A15" s="3"/>
      <c r="B15" s="4"/>
      <c r="C15" s="4"/>
      <c r="D15" s="360" t="str">
        <f t="shared" si="3"/>
        <v/>
      </c>
      <c r="E15" s="10"/>
      <c r="F15" s="139" t="str">
        <f t="shared" si="4"/>
        <v/>
      </c>
      <c r="G15" s="72"/>
      <c r="H15" s="107"/>
      <c r="I15" s="72"/>
      <c r="J15" s="108"/>
      <c r="K15" s="72"/>
      <c r="L15" s="110"/>
      <c r="M15" s="12"/>
      <c r="N15" s="13"/>
      <c r="O15" s="15"/>
      <c r="P15" s="15"/>
      <c r="Q15" s="15"/>
      <c r="R15" s="358">
        <f t="shared" si="5"/>
        <v>0</v>
      </c>
      <c r="S15" s="140"/>
      <c r="T15" s="40">
        <f t="shared" si="6"/>
        <v>0</v>
      </c>
      <c r="U15" s="49">
        <v>0.11559999999999999</v>
      </c>
      <c r="V15" s="39">
        <f t="shared" si="13"/>
        <v>0</v>
      </c>
      <c r="W15" s="53">
        <f t="shared" si="7"/>
        <v>0</v>
      </c>
      <c r="X15" s="6"/>
      <c r="Y15" s="6"/>
      <c r="Z15" s="95" t="str">
        <f t="shared" si="8"/>
        <v/>
      </c>
      <c r="AA15" s="96" t="str">
        <f t="shared" si="9"/>
        <v/>
      </c>
      <c r="AB15" s="96" t="str">
        <f t="shared" si="10"/>
        <v/>
      </c>
      <c r="AC15" s="121" t="str">
        <f t="shared" si="11"/>
        <v/>
      </c>
      <c r="AD15" s="97" t="str">
        <f t="shared" si="12"/>
        <v/>
      </c>
    </row>
    <row r="16" spans="1:30" x14ac:dyDescent="0.25">
      <c r="A16" s="3"/>
      <c r="B16" s="4"/>
      <c r="C16" s="4"/>
      <c r="D16" s="360" t="str">
        <f t="shared" si="3"/>
        <v/>
      </c>
      <c r="E16" s="10"/>
      <c r="F16" s="139" t="str">
        <f t="shared" si="4"/>
        <v/>
      </c>
      <c r="G16" s="72"/>
      <c r="H16" s="108"/>
      <c r="I16" s="72"/>
      <c r="J16" s="108"/>
      <c r="K16" s="72"/>
      <c r="L16" s="108"/>
      <c r="M16" s="12"/>
      <c r="N16" s="13"/>
      <c r="O16" s="15"/>
      <c r="P16" s="15"/>
      <c r="Q16" s="15"/>
      <c r="R16" s="358">
        <f t="shared" si="5"/>
        <v>0</v>
      </c>
      <c r="S16" s="140"/>
      <c r="T16" s="40">
        <f t="shared" si="6"/>
        <v>0</v>
      </c>
      <c r="U16" s="49">
        <v>0.11559999999999999</v>
      </c>
      <c r="V16" s="39">
        <f t="shared" si="13"/>
        <v>0</v>
      </c>
      <c r="W16" s="53">
        <f t="shared" si="7"/>
        <v>0</v>
      </c>
      <c r="X16" s="6"/>
      <c r="Y16" s="6"/>
      <c r="Z16" s="95" t="str">
        <f t="shared" si="8"/>
        <v/>
      </c>
      <c r="AA16" s="96" t="str">
        <f t="shared" si="9"/>
        <v/>
      </c>
      <c r="AB16" s="96" t="str">
        <f t="shared" si="10"/>
        <v/>
      </c>
      <c r="AC16" s="121" t="str">
        <f t="shared" si="11"/>
        <v/>
      </c>
      <c r="AD16" s="97" t="str">
        <f t="shared" si="12"/>
        <v/>
      </c>
    </row>
    <row r="17" spans="1:30" x14ac:dyDescent="0.25">
      <c r="A17" s="3"/>
      <c r="B17" s="4"/>
      <c r="C17" s="4"/>
      <c r="D17" s="360" t="str">
        <f t="shared" si="3"/>
        <v/>
      </c>
      <c r="E17" s="10"/>
      <c r="F17" s="139" t="str">
        <f t="shared" si="4"/>
        <v/>
      </c>
      <c r="G17" s="72"/>
      <c r="H17" s="108"/>
      <c r="I17" s="72"/>
      <c r="J17" s="108"/>
      <c r="K17" s="72"/>
      <c r="L17" s="108"/>
      <c r="M17" s="12"/>
      <c r="N17" s="13"/>
      <c r="O17" s="15"/>
      <c r="P17" s="15"/>
      <c r="Q17" s="15"/>
      <c r="R17" s="358">
        <f t="shared" si="5"/>
        <v>0</v>
      </c>
      <c r="S17" s="140"/>
      <c r="T17" s="40">
        <f t="shared" si="6"/>
        <v>0</v>
      </c>
      <c r="U17" s="49">
        <v>0.11559999999999999</v>
      </c>
      <c r="V17" s="39">
        <f t="shared" si="13"/>
        <v>0</v>
      </c>
      <c r="W17" s="53">
        <f t="shared" si="7"/>
        <v>0</v>
      </c>
      <c r="X17" s="6"/>
      <c r="Y17" s="6"/>
      <c r="Z17" s="95" t="str">
        <f t="shared" si="8"/>
        <v/>
      </c>
      <c r="AA17" s="96" t="str">
        <f t="shared" si="9"/>
        <v/>
      </c>
      <c r="AB17" s="96" t="str">
        <f t="shared" si="10"/>
        <v/>
      </c>
      <c r="AC17" s="121" t="str">
        <f t="shared" si="11"/>
        <v/>
      </c>
      <c r="AD17" s="97" t="str">
        <f t="shared" si="12"/>
        <v/>
      </c>
    </row>
    <row r="18" spans="1:30" x14ac:dyDescent="0.25">
      <c r="A18" s="3"/>
      <c r="B18" s="4"/>
      <c r="C18" s="4"/>
      <c r="D18" s="360" t="str">
        <f t="shared" si="3"/>
        <v/>
      </c>
      <c r="E18" s="10"/>
      <c r="F18" s="139" t="str">
        <f t="shared" si="4"/>
        <v/>
      </c>
      <c r="G18" s="72"/>
      <c r="H18" s="108"/>
      <c r="I18" s="72"/>
      <c r="J18" s="108"/>
      <c r="K18" s="72"/>
      <c r="L18" s="108"/>
      <c r="M18" s="12"/>
      <c r="N18" s="13"/>
      <c r="O18" s="15"/>
      <c r="P18" s="14"/>
      <c r="Q18" s="14"/>
      <c r="R18" s="358">
        <f t="shared" si="5"/>
        <v>0</v>
      </c>
      <c r="S18" s="140"/>
      <c r="T18" s="40">
        <f t="shared" si="6"/>
        <v>0</v>
      </c>
      <c r="U18" s="49">
        <v>0.11559999999999999</v>
      </c>
      <c r="V18" s="39">
        <f t="shared" si="13"/>
        <v>0</v>
      </c>
      <c r="W18" s="53">
        <f t="shared" si="7"/>
        <v>0</v>
      </c>
      <c r="X18" s="6"/>
      <c r="Y18" s="6"/>
      <c r="Z18" s="95" t="str">
        <f t="shared" si="8"/>
        <v/>
      </c>
      <c r="AA18" s="96" t="str">
        <f t="shared" si="9"/>
        <v/>
      </c>
      <c r="AB18" s="96" t="str">
        <f t="shared" si="10"/>
        <v/>
      </c>
      <c r="AC18" s="121" t="str">
        <f t="shared" si="11"/>
        <v/>
      </c>
      <c r="AD18" s="97" t="str">
        <f t="shared" si="12"/>
        <v/>
      </c>
    </row>
    <row r="19" spans="1:30" x14ac:dyDescent="0.25">
      <c r="A19" s="3"/>
      <c r="B19" s="4"/>
      <c r="C19" s="4"/>
      <c r="D19" s="360" t="str">
        <f t="shared" si="3"/>
        <v/>
      </c>
      <c r="E19" s="10"/>
      <c r="F19" s="139" t="str">
        <f t="shared" si="4"/>
        <v/>
      </c>
      <c r="G19" s="72"/>
      <c r="H19" s="108"/>
      <c r="I19" s="72"/>
      <c r="J19" s="108"/>
      <c r="K19" s="72"/>
      <c r="L19" s="108"/>
      <c r="M19" s="12"/>
      <c r="N19" s="13"/>
      <c r="O19" s="15"/>
      <c r="P19" s="14"/>
      <c r="Q19" s="14"/>
      <c r="R19" s="358">
        <f t="shared" si="5"/>
        <v>0</v>
      </c>
      <c r="S19" s="140"/>
      <c r="T19" s="40">
        <f t="shared" si="6"/>
        <v>0</v>
      </c>
      <c r="U19" s="49">
        <v>0.11559999999999999</v>
      </c>
      <c r="V19" s="39">
        <f t="shared" si="13"/>
        <v>0</v>
      </c>
      <c r="W19" s="53">
        <f t="shared" si="7"/>
        <v>0</v>
      </c>
      <c r="X19" s="6"/>
      <c r="Y19" s="6"/>
      <c r="Z19" s="95" t="str">
        <f t="shared" si="8"/>
        <v/>
      </c>
      <c r="AA19" s="96" t="str">
        <f t="shared" si="9"/>
        <v/>
      </c>
      <c r="AB19" s="96" t="str">
        <f t="shared" si="10"/>
        <v/>
      </c>
      <c r="AC19" s="121" t="str">
        <f t="shared" si="11"/>
        <v/>
      </c>
      <c r="AD19" s="97" t="str">
        <f t="shared" si="12"/>
        <v/>
      </c>
    </row>
    <row r="20" spans="1:30" x14ac:dyDescent="0.25">
      <c r="A20" s="3"/>
      <c r="B20" s="4"/>
      <c r="C20" s="4"/>
      <c r="D20" s="360" t="str">
        <f t="shared" si="3"/>
        <v/>
      </c>
      <c r="E20" s="10"/>
      <c r="F20" s="139" t="str">
        <f t="shared" si="4"/>
        <v/>
      </c>
      <c r="G20" s="72"/>
      <c r="H20" s="108"/>
      <c r="I20" s="72"/>
      <c r="J20" s="108"/>
      <c r="K20" s="72"/>
      <c r="L20" s="108"/>
      <c r="M20" s="12"/>
      <c r="N20" s="13"/>
      <c r="O20" s="15"/>
      <c r="P20" s="14"/>
      <c r="Q20" s="14"/>
      <c r="R20" s="358">
        <f t="shared" ref="R20:R28" si="14">O20+P20+Q20</f>
        <v>0</v>
      </c>
      <c r="S20" s="140"/>
      <c r="T20" s="40">
        <f t="shared" si="6"/>
        <v>0</v>
      </c>
      <c r="U20" s="49">
        <v>0.11559999999999999</v>
      </c>
      <c r="V20" s="39">
        <f t="shared" si="13"/>
        <v>0</v>
      </c>
      <c r="W20" s="53">
        <f t="shared" si="7"/>
        <v>0</v>
      </c>
      <c r="X20" s="6"/>
      <c r="Y20" s="6"/>
      <c r="Z20" s="95" t="str">
        <f t="shared" si="8"/>
        <v/>
      </c>
      <c r="AA20" s="96" t="str">
        <f t="shared" si="9"/>
        <v/>
      </c>
      <c r="AB20" s="96" t="str">
        <f t="shared" si="10"/>
        <v/>
      </c>
      <c r="AC20" s="121" t="str">
        <f t="shared" si="11"/>
        <v/>
      </c>
      <c r="AD20" s="97" t="str">
        <f t="shared" si="12"/>
        <v/>
      </c>
    </row>
    <row r="21" spans="1:30" x14ac:dyDescent="0.25">
      <c r="A21" s="3"/>
      <c r="B21" s="4"/>
      <c r="C21" s="4"/>
      <c r="D21" s="360" t="str">
        <f t="shared" si="3"/>
        <v/>
      </c>
      <c r="E21" s="10"/>
      <c r="F21" s="139" t="str">
        <f t="shared" si="4"/>
        <v/>
      </c>
      <c r="G21" s="72"/>
      <c r="H21" s="108"/>
      <c r="I21" s="72"/>
      <c r="J21" s="108"/>
      <c r="K21" s="72"/>
      <c r="L21" s="108"/>
      <c r="M21" s="12"/>
      <c r="N21" s="13"/>
      <c r="O21" s="15"/>
      <c r="P21" s="14"/>
      <c r="Q21" s="14"/>
      <c r="R21" s="358">
        <f t="shared" si="14"/>
        <v>0</v>
      </c>
      <c r="S21" s="140"/>
      <c r="T21" s="40">
        <f t="shared" si="6"/>
        <v>0</v>
      </c>
      <c r="U21" s="49">
        <v>0.11559999999999999</v>
      </c>
      <c r="V21" s="39">
        <f t="shared" si="13"/>
        <v>0</v>
      </c>
      <c r="W21" s="53">
        <f t="shared" si="7"/>
        <v>0</v>
      </c>
      <c r="X21" s="6"/>
      <c r="Y21" s="6"/>
      <c r="Z21" s="95" t="str">
        <f t="shared" si="8"/>
        <v/>
      </c>
      <c r="AA21" s="96" t="str">
        <f t="shared" si="9"/>
        <v/>
      </c>
      <c r="AB21" s="96" t="str">
        <f t="shared" si="10"/>
        <v/>
      </c>
      <c r="AC21" s="121" t="str">
        <f t="shared" si="11"/>
        <v/>
      </c>
      <c r="AD21" s="97" t="str">
        <f t="shared" si="12"/>
        <v/>
      </c>
    </row>
    <row r="22" spans="1:30" x14ac:dyDescent="0.25">
      <c r="A22" s="3"/>
      <c r="B22" s="4"/>
      <c r="C22" s="4"/>
      <c r="D22" s="360" t="str">
        <f t="shared" si="3"/>
        <v/>
      </c>
      <c r="E22" s="10"/>
      <c r="F22" s="139" t="str">
        <f t="shared" si="4"/>
        <v/>
      </c>
      <c r="G22" s="72"/>
      <c r="H22" s="108"/>
      <c r="I22" s="72"/>
      <c r="J22" s="108"/>
      <c r="K22" s="72"/>
      <c r="L22" s="108"/>
      <c r="M22" s="12"/>
      <c r="N22" s="13"/>
      <c r="O22" s="15"/>
      <c r="P22" s="14"/>
      <c r="Q22" s="14"/>
      <c r="R22" s="358">
        <f t="shared" si="14"/>
        <v>0</v>
      </c>
      <c r="S22" s="140"/>
      <c r="T22" s="40">
        <f t="shared" si="6"/>
        <v>0</v>
      </c>
      <c r="U22" s="49">
        <v>0.11559999999999999</v>
      </c>
      <c r="V22" s="39">
        <f t="shared" si="13"/>
        <v>0</v>
      </c>
      <c r="W22" s="53">
        <f t="shared" si="7"/>
        <v>0</v>
      </c>
      <c r="X22" s="6"/>
      <c r="Y22" s="7"/>
      <c r="Z22" s="95" t="str">
        <f t="shared" si="8"/>
        <v/>
      </c>
      <c r="AA22" s="96" t="str">
        <f t="shared" si="9"/>
        <v/>
      </c>
      <c r="AB22" s="96" t="str">
        <f t="shared" si="10"/>
        <v/>
      </c>
      <c r="AC22" s="121" t="str">
        <f t="shared" si="11"/>
        <v/>
      </c>
      <c r="AD22" s="97" t="str">
        <f t="shared" si="12"/>
        <v/>
      </c>
    </row>
    <row r="23" spans="1:30" x14ac:dyDescent="0.25">
      <c r="A23" s="3"/>
      <c r="B23" s="4"/>
      <c r="C23" s="4"/>
      <c r="D23" s="360" t="str">
        <f t="shared" si="3"/>
        <v/>
      </c>
      <c r="E23" s="10"/>
      <c r="F23" s="139" t="str">
        <f t="shared" si="4"/>
        <v/>
      </c>
      <c r="G23" s="72"/>
      <c r="H23" s="108"/>
      <c r="I23" s="72"/>
      <c r="J23" s="108"/>
      <c r="K23" s="72"/>
      <c r="L23" s="108"/>
      <c r="M23" s="12"/>
      <c r="N23" s="13"/>
      <c r="O23" s="15"/>
      <c r="P23" s="14"/>
      <c r="Q23" s="14"/>
      <c r="R23" s="358">
        <f t="shared" si="14"/>
        <v>0</v>
      </c>
      <c r="S23" s="140"/>
      <c r="T23" s="40">
        <f t="shared" si="6"/>
        <v>0</v>
      </c>
      <c r="U23" s="49">
        <v>0.11559999999999999</v>
      </c>
      <c r="V23" s="39">
        <f t="shared" si="13"/>
        <v>0</v>
      </c>
      <c r="W23" s="53">
        <f t="shared" si="7"/>
        <v>0</v>
      </c>
      <c r="X23" s="7"/>
      <c r="Y23" s="7"/>
      <c r="Z23" s="95" t="str">
        <f t="shared" si="8"/>
        <v/>
      </c>
      <c r="AA23" s="96" t="str">
        <f t="shared" si="9"/>
        <v/>
      </c>
      <c r="AB23" s="96" t="str">
        <f t="shared" si="10"/>
        <v/>
      </c>
      <c r="AC23" s="121" t="str">
        <f t="shared" si="11"/>
        <v/>
      </c>
      <c r="AD23" s="97" t="str">
        <f t="shared" si="12"/>
        <v/>
      </c>
    </row>
    <row r="24" spans="1:30" x14ac:dyDescent="0.25">
      <c r="A24" s="3"/>
      <c r="B24" s="4"/>
      <c r="C24" s="4"/>
      <c r="D24" s="360" t="str">
        <f t="shared" si="3"/>
        <v/>
      </c>
      <c r="E24" s="10"/>
      <c r="F24" s="139" t="str">
        <f t="shared" si="4"/>
        <v/>
      </c>
      <c r="G24" s="72"/>
      <c r="H24" s="108"/>
      <c r="I24" s="72"/>
      <c r="J24" s="108"/>
      <c r="K24" s="72"/>
      <c r="L24" s="108"/>
      <c r="M24" s="12"/>
      <c r="N24" s="13"/>
      <c r="O24" s="15"/>
      <c r="P24" s="14"/>
      <c r="Q24" s="14"/>
      <c r="R24" s="358">
        <f t="shared" si="14"/>
        <v>0</v>
      </c>
      <c r="S24" s="140"/>
      <c r="T24" s="40">
        <f t="shared" si="6"/>
        <v>0</v>
      </c>
      <c r="U24" s="49">
        <v>0.11559999999999999</v>
      </c>
      <c r="V24" s="39">
        <f t="shared" si="13"/>
        <v>0</v>
      </c>
      <c r="W24" s="53">
        <f t="shared" si="7"/>
        <v>0</v>
      </c>
      <c r="X24" s="7"/>
      <c r="Y24" s="7"/>
      <c r="Z24" s="95" t="str">
        <f t="shared" si="8"/>
        <v/>
      </c>
      <c r="AA24" s="96" t="str">
        <f t="shared" si="9"/>
        <v/>
      </c>
      <c r="AB24" s="96" t="str">
        <f t="shared" si="10"/>
        <v/>
      </c>
      <c r="AC24" s="121" t="str">
        <f t="shared" si="11"/>
        <v/>
      </c>
      <c r="AD24" s="97" t="str">
        <f t="shared" si="12"/>
        <v/>
      </c>
    </row>
    <row r="25" spans="1:30" x14ac:dyDescent="0.25">
      <c r="A25" s="3"/>
      <c r="B25" s="4"/>
      <c r="C25" s="4"/>
      <c r="D25" s="360" t="str">
        <f t="shared" si="3"/>
        <v/>
      </c>
      <c r="E25" s="10"/>
      <c r="F25" s="139" t="str">
        <f t="shared" si="4"/>
        <v/>
      </c>
      <c r="G25" s="72"/>
      <c r="H25" s="108"/>
      <c r="I25" s="72"/>
      <c r="J25" s="108"/>
      <c r="K25" s="72"/>
      <c r="L25" s="108"/>
      <c r="M25" s="12"/>
      <c r="N25" s="11"/>
      <c r="O25" s="15"/>
      <c r="P25" s="14"/>
      <c r="Q25" s="14"/>
      <c r="R25" s="358">
        <f t="shared" si="14"/>
        <v>0</v>
      </c>
      <c r="S25" s="140"/>
      <c r="T25" s="40">
        <f t="shared" si="6"/>
        <v>0</v>
      </c>
      <c r="U25" s="49">
        <v>0.11559999999999999</v>
      </c>
      <c r="V25" s="39">
        <f t="shared" si="13"/>
        <v>0</v>
      </c>
      <c r="W25" s="53">
        <f t="shared" si="7"/>
        <v>0</v>
      </c>
      <c r="X25" s="7"/>
      <c r="Y25" s="7"/>
      <c r="Z25" s="95" t="str">
        <f t="shared" si="8"/>
        <v/>
      </c>
      <c r="AA25" s="96" t="str">
        <f t="shared" si="9"/>
        <v/>
      </c>
      <c r="AB25" s="96" t="str">
        <f t="shared" si="10"/>
        <v/>
      </c>
      <c r="AC25" s="121" t="str">
        <f t="shared" si="11"/>
        <v/>
      </c>
      <c r="AD25" s="97" t="str">
        <f t="shared" si="12"/>
        <v/>
      </c>
    </row>
    <row r="26" spans="1:30" x14ac:dyDescent="0.25">
      <c r="A26" s="3"/>
      <c r="B26" s="4"/>
      <c r="C26" s="4"/>
      <c r="D26" s="360" t="str">
        <f t="shared" si="3"/>
        <v/>
      </c>
      <c r="E26" s="10"/>
      <c r="F26" s="139" t="str">
        <f t="shared" si="4"/>
        <v/>
      </c>
      <c r="G26" s="72"/>
      <c r="H26" s="108"/>
      <c r="I26" s="72"/>
      <c r="J26" s="108"/>
      <c r="K26" s="72"/>
      <c r="L26" s="108"/>
      <c r="M26" s="12"/>
      <c r="N26" s="98"/>
      <c r="O26" s="15"/>
      <c r="P26" s="14"/>
      <c r="Q26" s="14"/>
      <c r="R26" s="358">
        <f t="shared" si="14"/>
        <v>0</v>
      </c>
      <c r="S26" s="140"/>
      <c r="T26" s="40">
        <f t="shared" si="6"/>
        <v>0</v>
      </c>
      <c r="U26" s="49">
        <v>0.11559999999999999</v>
      </c>
      <c r="V26" s="39">
        <f t="shared" si="13"/>
        <v>0</v>
      </c>
      <c r="W26" s="53">
        <f t="shared" si="7"/>
        <v>0</v>
      </c>
      <c r="X26" s="7"/>
      <c r="Y26" s="7"/>
      <c r="Z26" s="95" t="str">
        <f t="shared" si="8"/>
        <v/>
      </c>
      <c r="AA26" s="96" t="str">
        <f t="shared" si="9"/>
        <v/>
      </c>
      <c r="AB26" s="96" t="str">
        <f t="shared" si="10"/>
        <v/>
      </c>
      <c r="AC26" s="121" t="str">
        <f t="shared" si="11"/>
        <v/>
      </c>
      <c r="AD26" s="97" t="str">
        <f t="shared" si="12"/>
        <v/>
      </c>
    </row>
    <row r="27" spans="1:30" x14ac:dyDescent="0.25">
      <c r="A27" s="3"/>
      <c r="B27" s="4"/>
      <c r="C27" s="4"/>
      <c r="D27" s="360" t="str">
        <f t="shared" si="3"/>
        <v/>
      </c>
      <c r="E27" s="10"/>
      <c r="F27" s="139" t="str">
        <f t="shared" si="4"/>
        <v/>
      </c>
      <c r="G27" s="72"/>
      <c r="H27" s="108"/>
      <c r="I27" s="72"/>
      <c r="J27" s="108"/>
      <c r="K27" s="72"/>
      <c r="L27" s="108"/>
      <c r="M27" s="12"/>
      <c r="N27" s="11"/>
      <c r="O27" s="15"/>
      <c r="P27" s="14"/>
      <c r="Q27" s="14"/>
      <c r="R27" s="358">
        <f t="shared" si="14"/>
        <v>0</v>
      </c>
      <c r="S27" s="140"/>
      <c r="T27" s="40">
        <f t="shared" si="6"/>
        <v>0</v>
      </c>
      <c r="U27" s="49">
        <v>0.11559999999999999</v>
      </c>
      <c r="V27" s="39">
        <f t="shared" si="13"/>
        <v>0</v>
      </c>
      <c r="W27" s="53">
        <f t="shared" si="7"/>
        <v>0</v>
      </c>
      <c r="X27" s="7"/>
      <c r="Y27" s="7"/>
      <c r="Z27" s="95" t="str">
        <f t="shared" si="8"/>
        <v/>
      </c>
      <c r="AA27" s="96" t="str">
        <f t="shared" si="9"/>
        <v/>
      </c>
      <c r="AB27" s="96" t="str">
        <f t="shared" si="10"/>
        <v/>
      </c>
      <c r="AC27" s="121" t="str">
        <f t="shared" si="11"/>
        <v/>
      </c>
      <c r="AD27" s="97" t="str">
        <f t="shared" si="12"/>
        <v/>
      </c>
    </row>
    <row r="28" spans="1:30" x14ac:dyDescent="0.25">
      <c r="A28" s="3"/>
      <c r="B28" s="4"/>
      <c r="C28" s="4"/>
      <c r="D28" s="360" t="str">
        <f t="shared" si="3"/>
        <v/>
      </c>
      <c r="E28" s="10"/>
      <c r="F28" s="139" t="str">
        <f t="shared" si="4"/>
        <v/>
      </c>
      <c r="G28" s="72"/>
      <c r="H28" s="108"/>
      <c r="I28" s="72"/>
      <c r="J28" s="108"/>
      <c r="K28" s="72"/>
      <c r="L28" s="108"/>
      <c r="M28" s="12"/>
      <c r="N28" s="13"/>
      <c r="O28" s="15"/>
      <c r="P28" s="14"/>
      <c r="Q28" s="14"/>
      <c r="R28" s="358">
        <f t="shared" si="14"/>
        <v>0</v>
      </c>
      <c r="S28" s="140"/>
      <c r="T28" s="40">
        <f t="shared" si="6"/>
        <v>0</v>
      </c>
      <c r="U28" s="49">
        <v>0.11559999999999999</v>
      </c>
      <c r="V28" s="39">
        <f t="shared" si="13"/>
        <v>0</v>
      </c>
      <c r="W28" s="53">
        <f t="shared" si="7"/>
        <v>0</v>
      </c>
      <c r="X28" s="7"/>
      <c r="Y28" s="6"/>
      <c r="Z28" s="95" t="str">
        <f t="shared" si="8"/>
        <v/>
      </c>
      <c r="AA28" s="96" t="str">
        <f t="shared" si="9"/>
        <v/>
      </c>
      <c r="AB28" s="96" t="str">
        <f t="shared" si="10"/>
        <v/>
      </c>
      <c r="AC28" s="121" t="str">
        <f t="shared" si="11"/>
        <v/>
      </c>
      <c r="AD28" s="97" t="str">
        <f t="shared" si="12"/>
        <v/>
      </c>
    </row>
    <row r="29" spans="1:30" x14ac:dyDescent="0.25">
      <c r="A29" s="3"/>
      <c r="B29" s="4"/>
      <c r="C29" s="4"/>
      <c r="D29" s="360" t="str">
        <f t="shared" si="3"/>
        <v/>
      </c>
      <c r="E29" s="10"/>
      <c r="F29" s="139" t="str">
        <f t="shared" si="4"/>
        <v/>
      </c>
      <c r="G29" s="72"/>
      <c r="H29" s="108"/>
      <c r="I29" s="72"/>
      <c r="J29" s="108"/>
      <c r="K29" s="72"/>
      <c r="L29" s="108"/>
      <c r="M29" s="12"/>
      <c r="N29" s="13"/>
      <c r="O29" s="15"/>
      <c r="P29" s="14"/>
      <c r="Q29" s="14"/>
      <c r="R29" s="358">
        <f t="shared" si="5"/>
        <v>0</v>
      </c>
      <c r="S29" s="140"/>
      <c r="T29" s="40">
        <f t="shared" si="6"/>
        <v>0</v>
      </c>
      <c r="U29" s="49">
        <v>0.11559999999999999</v>
      </c>
      <c r="V29" s="39">
        <f t="shared" si="13"/>
        <v>0</v>
      </c>
      <c r="W29" s="53">
        <f t="shared" si="7"/>
        <v>0</v>
      </c>
      <c r="Y29" s="8"/>
      <c r="Z29" s="95" t="str">
        <f t="shared" si="8"/>
        <v/>
      </c>
      <c r="AA29" s="96" t="str">
        <f t="shared" si="9"/>
        <v/>
      </c>
      <c r="AB29" s="96" t="str">
        <f t="shared" si="10"/>
        <v/>
      </c>
      <c r="AC29" s="121" t="str">
        <f t="shared" si="11"/>
        <v/>
      </c>
      <c r="AD29" s="97" t="str">
        <f t="shared" si="12"/>
        <v/>
      </c>
    </row>
    <row r="30" spans="1:30" x14ac:dyDescent="0.25">
      <c r="A30" s="3"/>
      <c r="B30" s="4"/>
      <c r="C30" s="4"/>
      <c r="D30" s="360" t="str">
        <f t="shared" si="3"/>
        <v/>
      </c>
      <c r="E30" s="10"/>
      <c r="F30" s="139" t="str">
        <f t="shared" si="4"/>
        <v/>
      </c>
      <c r="G30" s="72"/>
      <c r="H30" s="108"/>
      <c r="I30" s="72"/>
      <c r="J30" s="108"/>
      <c r="K30" s="72"/>
      <c r="L30" s="108"/>
      <c r="M30" s="12"/>
      <c r="N30" s="13"/>
      <c r="O30" s="15"/>
      <c r="P30" s="14"/>
      <c r="Q30" s="14"/>
      <c r="R30" s="358">
        <f t="shared" si="5"/>
        <v>0</v>
      </c>
      <c r="S30" s="140"/>
      <c r="T30" s="40">
        <f t="shared" si="6"/>
        <v>0</v>
      </c>
      <c r="U30" s="49">
        <v>0.11559999999999999</v>
      </c>
      <c r="V30" s="39">
        <f t="shared" si="13"/>
        <v>0</v>
      </c>
      <c r="W30" s="53">
        <f t="shared" si="7"/>
        <v>0</v>
      </c>
      <c r="Z30" s="95" t="str">
        <f t="shared" si="8"/>
        <v/>
      </c>
      <c r="AA30" s="96" t="str">
        <f t="shared" si="9"/>
        <v/>
      </c>
      <c r="AB30" s="96" t="str">
        <f t="shared" si="10"/>
        <v/>
      </c>
      <c r="AC30" s="121" t="str">
        <f t="shared" si="11"/>
        <v/>
      </c>
      <c r="AD30" s="97" t="str">
        <f t="shared" si="12"/>
        <v/>
      </c>
    </row>
    <row r="31" spans="1:30" x14ac:dyDescent="0.25">
      <c r="A31" s="3"/>
      <c r="B31" s="4"/>
      <c r="C31" s="4"/>
      <c r="D31" s="360" t="str">
        <f t="shared" si="3"/>
        <v/>
      </c>
      <c r="E31" s="10"/>
      <c r="F31" s="139" t="str">
        <f t="shared" si="4"/>
        <v/>
      </c>
      <c r="G31" s="72"/>
      <c r="H31" s="108"/>
      <c r="I31" s="72"/>
      <c r="J31" s="108"/>
      <c r="K31" s="72"/>
      <c r="L31" s="108"/>
      <c r="M31" s="12"/>
      <c r="N31" s="13"/>
      <c r="O31" s="15"/>
      <c r="P31" s="14"/>
      <c r="Q31" s="14"/>
      <c r="R31" s="358">
        <f t="shared" si="5"/>
        <v>0</v>
      </c>
      <c r="S31" s="140"/>
      <c r="T31" s="40">
        <f t="shared" si="6"/>
        <v>0</v>
      </c>
      <c r="U31" s="49">
        <v>0.11559999999999999</v>
      </c>
      <c r="V31" s="39">
        <f t="shared" si="13"/>
        <v>0</v>
      </c>
      <c r="W31" s="53">
        <f t="shared" si="7"/>
        <v>0</v>
      </c>
      <c r="Z31" s="95" t="str">
        <f t="shared" si="8"/>
        <v/>
      </c>
      <c r="AA31" s="96" t="str">
        <f t="shared" si="9"/>
        <v/>
      </c>
      <c r="AB31" s="96" t="str">
        <f t="shared" si="10"/>
        <v/>
      </c>
      <c r="AC31" s="121" t="str">
        <f t="shared" si="11"/>
        <v/>
      </c>
      <c r="AD31" s="97" t="str">
        <f t="shared" si="12"/>
        <v/>
      </c>
    </row>
    <row r="32" spans="1:30" x14ac:dyDescent="0.25">
      <c r="A32" s="3"/>
      <c r="B32" s="4"/>
      <c r="C32" s="4"/>
      <c r="D32" s="360" t="str">
        <f t="shared" si="3"/>
        <v/>
      </c>
      <c r="E32" s="10"/>
      <c r="F32" s="139" t="str">
        <f t="shared" si="4"/>
        <v/>
      </c>
      <c r="G32" s="72"/>
      <c r="H32" s="108"/>
      <c r="I32" s="72"/>
      <c r="J32" s="108"/>
      <c r="K32" s="72"/>
      <c r="L32" s="108"/>
      <c r="M32" s="12"/>
      <c r="N32" s="13"/>
      <c r="O32" s="15"/>
      <c r="P32" s="14"/>
      <c r="Q32" s="14"/>
      <c r="R32" s="358">
        <f t="shared" si="5"/>
        <v>0</v>
      </c>
      <c r="S32" s="140"/>
      <c r="T32" s="40">
        <f t="shared" si="6"/>
        <v>0</v>
      </c>
      <c r="U32" s="49">
        <v>0.11559999999999999</v>
      </c>
      <c r="V32" s="39">
        <f t="shared" si="13"/>
        <v>0</v>
      </c>
      <c r="W32" s="53">
        <f t="shared" si="7"/>
        <v>0</v>
      </c>
      <c r="Z32" s="95" t="str">
        <f t="shared" si="8"/>
        <v/>
      </c>
      <c r="AA32" s="96" t="str">
        <f t="shared" si="9"/>
        <v/>
      </c>
      <c r="AB32" s="96" t="str">
        <f t="shared" si="10"/>
        <v/>
      </c>
      <c r="AC32" s="121" t="str">
        <f t="shared" si="11"/>
        <v/>
      </c>
      <c r="AD32" s="97" t="str">
        <f t="shared" si="12"/>
        <v/>
      </c>
    </row>
    <row r="33" spans="1:30" x14ac:dyDescent="0.25">
      <c r="A33" s="3"/>
      <c r="B33" s="4"/>
      <c r="C33" s="4"/>
      <c r="D33" s="360" t="str">
        <f t="shared" si="3"/>
        <v/>
      </c>
      <c r="E33" s="10"/>
      <c r="F33" s="139" t="str">
        <f t="shared" si="4"/>
        <v/>
      </c>
      <c r="G33" s="72"/>
      <c r="H33" s="108"/>
      <c r="I33" s="72"/>
      <c r="J33" s="108"/>
      <c r="K33" s="72"/>
      <c r="L33" s="108"/>
      <c r="M33" s="12"/>
      <c r="N33" s="13"/>
      <c r="O33" s="15"/>
      <c r="P33" s="14"/>
      <c r="Q33" s="14"/>
      <c r="R33" s="358">
        <f t="shared" si="5"/>
        <v>0</v>
      </c>
      <c r="S33" s="140"/>
      <c r="T33" s="40">
        <f t="shared" si="6"/>
        <v>0</v>
      </c>
      <c r="U33" s="49">
        <v>0.11559999999999999</v>
      </c>
      <c r="V33" s="39">
        <f t="shared" si="13"/>
        <v>0</v>
      </c>
      <c r="W33" s="53">
        <f t="shared" si="7"/>
        <v>0</v>
      </c>
      <c r="Z33" s="95" t="str">
        <f t="shared" si="8"/>
        <v/>
      </c>
      <c r="AA33" s="96" t="str">
        <f t="shared" si="9"/>
        <v/>
      </c>
      <c r="AB33" s="96" t="str">
        <f t="shared" si="10"/>
        <v/>
      </c>
      <c r="AC33" s="121" t="str">
        <f t="shared" si="11"/>
        <v/>
      </c>
      <c r="AD33" s="97" t="str">
        <f t="shared" si="12"/>
        <v/>
      </c>
    </row>
    <row r="34" spans="1:30" x14ac:dyDescent="0.25">
      <c r="A34" s="3"/>
      <c r="B34" s="4"/>
      <c r="C34" s="4"/>
      <c r="D34" s="360" t="str">
        <f t="shared" si="3"/>
        <v/>
      </c>
      <c r="E34" s="10"/>
      <c r="F34" s="139" t="str">
        <f t="shared" si="4"/>
        <v/>
      </c>
      <c r="G34" s="72"/>
      <c r="H34" s="108"/>
      <c r="I34" s="72"/>
      <c r="J34" s="108"/>
      <c r="K34" s="72"/>
      <c r="L34" s="108"/>
      <c r="M34" s="12"/>
      <c r="N34" s="13"/>
      <c r="O34" s="15"/>
      <c r="P34" s="14"/>
      <c r="Q34" s="14"/>
      <c r="R34" s="358">
        <f t="shared" si="5"/>
        <v>0</v>
      </c>
      <c r="S34" s="140"/>
      <c r="T34" s="40">
        <f t="shared" si="6"/>
        <v>0</v>
      </c>
      <c r="U34" s="49">
        <v>0.11559999999999999</v>
      </c>
      <c r="V34" s="39">
        <f t="shared" si="13"/>
        <v>0</v>
      </c>
      <c r="W34" s="53">
        <f t="shared" si="7"/>
        <v>0</v>
      </c>
      <c r="Z34" s="95" t="str">
        <f t="shared" si="8"/>
        <v/>
      </c>
      <c r="AA34" s="96" t="str">
        <f t="shared" si="9"/>
        <v/>
      </c>
      <c r="AB34" s="96" t="str">
        <f t="shared" si="10"/>
        <v/>
      </c>
      <c r="AC34" s="121" t="str">
        <f t="shared" si="11"/>
        <v/>
      </c>
      <c r="AD34" s="97" t="str">
        <f t="shared" si="12"/>
        <v/>
      </c>
    </row>
    <row r="35" spans="1:30" x14ac:dyDescent="0.25">
      <c r="A35" s="3"/>
      <c r="B35" s="4"/>
      <c r="C35" s="4"/>
      <c r="D35" s="360" t="str">
        <f t="shared" si="3"/>
        <v/>
      </c>
      <c r="E35" s="10"/>
      <c r="F35" s="139" t="str">
        <f t="shared" si="4"/>
        <v/>
      </c>
      <c r="G35" s="72"/>
      <c r="H35" s="108"/>
      <c r="I35" s="72"/>
      <c r="J35" s="108"/>
      <c r="K35" s="72"/>
      <c r="L35" s="108"/>
      <c r="M35" s="12"/>
      <c r="N35" s="13"/>
      <c r="O35" s="15"/>
      <c r="P35" s="14"/>
      <c r="Q35" s="14"/>
      <c r="R35" s="358">
        <f t="shared" si="5"/>
        <v>0</v>
      </c>
      <c r="S35" s="140"/>
      <c r="T35" s="40">
        <f t="shared" si="6"/>
        <v>0</v>
      </c>
      <c r="U35" s="49">
        <v>0.11559999999999999</v>
      </c>
      <c r="V35" s="39">
        <f t="shared" si="13"/>
        <v>0</v>
      </c>
      <c r="W35" s="53">
        <f t="shared" si="7"/>
        <v>0</v>
      </c>
      <c r="Z35" s="95" t="str">
        <f t="shared" si="8"/>
        <v/>
      </c>
      <c r="AA35" s="96" t="str">
        <f t="shared" si="9"/>
        <v/>
      </c>
      <c r="AB35" s="96" t="str">
        <f t="shared" si="10"/>
        <v/>
      </c>
      <c r="AC35" s="121" t="str">
        <f t="shared" si="11"/>
        <v/>
      </c>
      <c r="AD35" s="97" t="str">
        <f t="shared" si="12"/>
        <v/>
      </c>
    </row>
    <row r="36" spans="1:30" x14ac:dyDescent="0.25">
      <c r="A36" s="3"/>
      <c r="B36" s="4"/>
      <c r="C36" s="4"/>
      <c r="D36" s="360" t="str">
        <f t="shared" si="3"/>
        <v/>
      </c>
      <c r="E36" s="10"/>
      <c r="F36" s="139" t="str">
        <f t="shared" si="4"/>
        <v/>
      </c>
      <c r="G36" s="72"/>
      <c r="H36" s="108"/>
      <c r="I36" s="72"/>
      <c r="J36" s="108"/>
      <c r="K36" s="72"/>
      <c r="L36" s="108"/>
      <c r="M36" s="12"/>
      <c r="N36" s="13"/>
      <c r="O36" s="15"/>
      <c r="P36" s="14"/>
      <c r="Q36" s="14"/>
      <c r="R36" s="358">
        <f t="shared" si="5"/>
        <v>0</v>
      </c>
      <c r="S36" s="140"/>
      <c r="T36" s="40">
        <f t="shared" si="6"/>
        <v>0</v>
      </c>
      <c r="U36" s="49">
        <v>0.11559999999999999</v>
      </c>
      <c r="V36" s="39">
        <f t="shared" si="13"/>
        <v>0</v>
      </c>
      <c r="W36" s="53">
        <f t="shared" si="7"/>
        <v>0</v>
      </c>
      <c r="Z36" s="95" t="str">
        <f t="shared" si="8"/>
        <v/>
      </c>
      <c r="AA36" s="96" t="str">
        <f t="shared" si="9"/>
        <v/>
      </c>
      <c r="AB36" s="96" t="str">
        <f t="shared" si="10"/>
        <v/>
      </c>
      <c r="AC36" s="121" t="str">
        <f t="shared" si="11"/>
        <v/>
      </c>
      <c r="AD36" s="97" t="str">
        <f t="shared" si="12"/>
        <v/>
      </c>
    </row>
    <row r="37" spans="1:30" x14ac:dyDescent="0.25">
      <c r="A37" s="3"/>
      <c r="B37" s="4"/>
      <c r="C37" s="4"/>
      <c r="D37" s="360" t="str">
        <f t="shared" si="3"/>
        <v/>
      </c>
      <c r="E37" s="10"/>
      <c r="F37" s="139" t="str">
        <f t="shared" si="4"/>
        <v/>
      </c>
      <c r="G37" s="72"/>
      <c r="H37" s="108"/>
      <c r="I37" s="72"/>
      <c r="J37" s="108"/>
      <c r="K37" s="72"/>
      <c r="L37" s="108"/>
      <c r="M37" s="12"/>
      <c r="N37" s="13"/>
      <c r="O37" s="15"/>
      <c r="P37" s="14"/>
      <c r="Q37" s="14"/>
      <c r="R37" s="358">
        <f t="shared" ref="R37:R43" si="15">O37+P37+Q37</f>
        <v>0</v>
      </c>
      <c r="S37" s="140"/>
      <c r="T37" s="40">
        <f t="shared" si="6"/>
        <v>0</v>
      </c>
      <c r="U37" s="49">
        <v>0.11559999999999999</v>
      </c>
      <c r="V37" s="39">
        <f t="shared" si="13"/>
        <v>0</v>
      </c>
      <c r="W37" s="53">
        <f t="shared" si="7"/>
        <v>0</v>
      </c>
      <c r="Z37" s="95" t="str">
        <f t="shared" si="8"/>
        <v/>
      </c>
      <c r="AA37" s="96" t="str">
        <f t="shared" si="9"/>
        <v/>
      </c>
      <c r="AB37" s="96" t="str">
        <f t="shared" si="10"/>
        <v/>
      </c>
      <c r="AC37" s="121" t="str">
        <f t="shared" si="11"/>
        <v/>
      </c>
      <c r="AD37" s="97" t="str">
        <f t="shared" si="12"/>
        <v/>
      </c>
    </row>
    <row r="38" spans="1:30" x14ac:dyDescent="0.25">
      <c r="A38" s="3"/>
      <c r="B38" s="4"/>
      <c r="C38" s="4"/>
      <c r="D38" s="360" t="str">
        <f t="shared" si="3"/>
        <v/>
      </c>
      <c r="E38" s="10"/>
      <c r="F38" s="139" t="str">
        <f t="shared" si="4"/>
        <v/>
      </c>
      <c r="G38" s="72"/>
      <c r="H38" s="108"/>
      <c r="I38" s="72"/>
      <c r="J38" s="108"/>
      <c r="K38" s="72"/>
      <c r="L38" s="108"/>
      <c r="M38" s="12"/>
      <c r="N38" s="13"/>
      <c r="O38" s="15"/>
      <c r="P38" s="14"/>
      <c r="Q38" s="14"/>
      <c r="R38" s="358">
        <f t="shared" si="15"/>
        <v>0</v>
      </c>
      <c r="S38" s="140"/>
      <c r="T38" s="40">
        <f t="shared" si="6"/>
        <v>0</v>
      </c>
      <c r="U38" s="49">
        <v>0.11559999999999999</v>
      </c>
      <c r="V38" s="39">
        <f t="shared" si="13"/>
        <v>0</v>
      </c>
      <c r="W38" s="53">
        <f t="shared" si="7"/>
        <v>0</v>
      </c>
      <c r="Z38" s="95" t="str">
        <f t="shared" si="8"/>
        <v/>
      </c>
      <c r="AA38" s="96" t="str">
        <f t="shared" si="9"/>
        <v/>
      </c>
      <c r="AB38" s="96" t="str">
        <f t="shared" si="10"/>
        <v/>
      </c>
      <c r="AC38" s="121" t="str">
        <f t="shared" si="11"/>
        <v/>
      </c>
      <c r="AD38" s="97" t="str">
        <f t="shared" si="12"/>
        <v/>
      </c>
    </row>
    <row r="39" spans="1:30" x14ac:dyDescent="0.25">
      <c r="A39" s="3"/>
      <c r="B39" s="4"/>
      <c r="C39" s="4"/>
      <c r="D39" s="360" t="str">
        <f t="shared" si="3"/>
        <v/>
      </c>
      <c r="E39" s="10"/>
      <c r="F39" s="139" t="str">
        <f t="shared" si="4"/>
        <v/>
      </c>
      <c r="G39" s="72"/>
      <c r="H39" s="108"/>
      <c r="I39" s="72"/>
      <c r="J39" s="108"/>
      <c r="K39" s="72"/>
      <c r="L39" s="108"/>
      <c r="M39" s="12"/>
      <c r="N39" s="13"/>
      <c r="O39" s="15"/>
      <c r="P39" s="14"/>
      <c r="Q39" s="14"/>
      <c r="R39" s="358">
        <f t="shared" si="15"/>
        <v>0</v>
      </c>
      <c r="S39" s="140"/>
      <c r="T39" s="40">
        <f t="shared" si="6"/>
        <v>0</v>
      </c>
      <c r="U39" s="49">
        <v>0.11559999999999999</v>
      </c>
      <c r="V39" s="39">
        <f t="shared" si="13"/>
        <v>0</v>
      </c>
      <c r="W39" s="53">
        <f t="shared" si="7"/>
        <v>0</v>
      </c>
      <c r="Z39" s="95" t="str">
        <f t="shared" si="8"/>
        <v/>
      </c>
      <c r="AA39" s="96" t="str">
        <f t="shared" si="9"/>
        <v/>
      </c>
      <c r="AB39" s="96" t="str">
        <f t="shared" si="10"/>
        <v/>
      </c>
      <c r="AC39" s="121" t="str">
        <f t="shared" si="11"/>
        <v/>
      </c>
      <c r="AD39" s="97" t="str">
        <f t="shared" si="12"/>
        <v/>
      </c>
    </row>
    <row r="40" spans="1:30" x14ac:dyDescent="0.25">
      <c r="A40" s="3"/>
      <c r="B40" s="4"/>
      <c r="C40" s="4"/>
      <c r="D40" s="360" t="str">
        <f t="shared" si="3"/>
        <v/>
      </c>
      <c r="E40" s="10"/>
      <c r="F40" s="139" t="str">
        <f t="shared" si="4"/>
        <v/>
      </c>
      <c r="G40" s="72"/>
      <c r="H40" s="108"/>
      <c r="I40" s="72"/>
      <c r="J40" s="108"/>
      <c r="K40" s="72"/>
      <c r="L40" s="108"/>
      <c r="M40" s="12"/>
      <c r="N40" s="13"/>
      <c r="O40" s="15"/>
      <c r="P40" s="14"/>
      <c r="Q40" s="14"/>
      <c r="R40" s="358">
        <f t="shared" si="15"/>
        <v>0</v>
      </c>
      <c r="S40" s="140"/>
      <c r="T40" s="40">
        <f t="shared" si="6"/>
        <v>0</v>
      </c>
      <c r="U40" s="49">
        <v>0.11559999999999999</v>
      </c>
      <c r="V40" s="39">
        <f t="shared" si="13"/>
        <v>0</v>
      </c>
      <c r="W40" s="53">
        <f t="shared" si="7"/>
        <v>0</v>
      </c>
      <c r="Z40" s="95" t="str">
        <f t="shared" si="8"/>
        <v/>
      </c>
      <c r="AA40" s="96" t="str">
        <f t="shared" si="9"/>
        <v/>
      </c>
      <c r="AB40" s="96" t="str">
        <f t="shared" si="10"/>
        <v/>
      </c>
      <c r="AC40" s="121" t="str">
        <f t="shared" si="11"/>
        <v/>
      </c>
      <c r="AD40" s="97" t="str">
        <f t="shared" si="12"/>
        <v/>
      </c>
    </row>
    <row r="41" spans="1:30" x14ac:dyDescent="0.25">
      <c r="A41" s="3"/>
      <c r="B41" s="4"/>
      <c r="C41" s="4"/>
      <c r="D41" s="360" t="str">
        <f t="shared" si="3"/>
        <v/>
      </c>
      <c r="E41" s="10"/>
      <c r="F41" s="139" t="str">
        <f t="shared" si="4"/>
        <v/>
      </c>
      <c r="G41" s="72"/>
      <c r="H41" s="108"/>
      <c r="I41" s="72"/>
      <c r="J41" s="108"/>
      <c r="K41" s="72"/>
      <c r="L41" s="108"/>
      <c r="M41" s="12"/>
      <c r="N41" s="13"/>
      <c r="O41" s="15"/>
      <c r="P41" s="14"/>
      <c r="Q41" s="14"/>
      <c r="R41" s="358">
        <f t="shared" si="15"/>
        <v>0</v>
      </c>
      <c r="S41" s="140"/>
      <c r="T41" s="40">
        <f t="shared" si="6"/>
        <v>0</v>
      </c>
      <c r="U41" s="49">
        <v>0.11559999999999999</v>
      </c>
      <c r="V41" s="39">
        <f t="shared" si="13"/>
        <v>0</v>
      </c>
      <c r="W41" s="53">
        <f t="shared" si="7"/>
        <v>0</v>
      </c>
      <c r="Z41" s="95" t="str">
        <f t="shared" si="8"/>
        <v/>
      </c>
      <c r="AA41" s="96" t="str">
        <f t="shared" si="9"/>
        <v/>
      </c>
      <c r="AB41" s="96" t="str">
        <f t="shared" si="10"/>
        <v/>
      </c>
      <c r="AC41" s="121" t="str">
        <f t="shared" si="11"/>
        <v/>
      </c>
      <c r="AD41" s="97" t="str">
        <f t="shared" si="12"/>
        <v/>
      </c>
    </row>
    <row r="42" spans="1:30" x14ac:dyDescent="0.25">
      <c r="A42" s="3"/>
      <c r="B42" s="4"/>
      <c r="C42" s="4"/>
      <c r="D42" s="360" t="str">
        <f t="shared" si="3"/>
        <v/>
      </c>
      <c r="E42" s="10"/>
      <c r="F42" s="139" t="str">
        <f t="shared" si="4"/>
        <v/>
      </c>
      <c r="G42" s="72"/>
      <c r="H42" s="108"/>
      <c r="I42" s="72"/>
      <c r="J42" s="108"/>
      <c r="K42" s="72"/>
      <c r="L42" s="108"/>
      <c r="M42" s="12"/>
      <c r="N42" s="13"/>
      <c r="O42" s="15"/>
      <c r="P42" s="14"/>
      <c r="Q42" s="14"/>
      <c r="R42" s="358">
        <f t="shared" si="15"/>
        <v>0</v>
      </c>
      <c r="S42" s="140"/>
      <c r="T42" s="40">
        <f t="shared" si="6"/>
        <v>0</v>
      </c>
      <c r="U42" s="49">
        <v>0.11559999999999999</v>
      </c>
      <c r="V42" s="39">
        <f t="shared" si="13"/>
        <v>0</v>
      </c>
      <c r="W42" s="53">
        <f t="shared" si="7"/>
        <v>0</v>
      </c>
      <c r="Z42" s="95" t="str">
        <f t="shared" si="8"/>
        <v/>
      </c>
      <c r="AA42" s="96" t="str">
        <f t="shared" si="9"/>
        <v/>
      </c>
      <c r="AB42" s="96" t="str">
        <f t="shared" si="10"/>
        <v/>
      </c>
      <c r="AC42" s="121" t="str">
        <f t="shared" si="11"/>
        <v/>
      </c>
      <c r="AD42" s="97" t="str">
        <f t="shared" si="12"/>
        <v/>
      </c>
    </row>
    <row r="43" spans="1:30" x14ac:dyDescent="0.25">
      <c r="A43" s="3"/>
      <c r="B43" s="4"/>
      <c r="C43" s="4"/>
      <c r="D43" s="360" t="str">
        <f t="shared" si="3"/>
        <v/>
      </c>
      <c r="E43" s="10"/>
      <c r="F43" s="139" t="str">
        <f t="shared" si="4"/>
        <v/>
      </c>
      <c r="G43" s="72"/>
      <c r="H43" s="108"/>
      <c r="I43" s="72"/>
      <c r="J43" s="108"/>
      <c r="K43" s="72"/>
      <c r="L43" s="108"/>
      <c r="M43" s="12"/>
      <c r="N43" s="13"/>
      <c r="O43" s="15"/>
      <c r="P43" s="14"/>
      <c r="Q43" s="14"/>
      <c r="R43" s="358">
        <f t="shared" si="15"/>
        <v>0</v>
      </c>
      <c r="S43" s="140"/>
      <c r="T43" s="40">
        <f t="shared" si="6"/>
        <v>0</v>
      </c>
      <c r="U43" s="49">
        <v>0.11559999999999999</v>
      </c>
      <c r="V43" s="39">
        <f t="shared" si="13"/>
        <v>0</v>
      </c>
      <c r="W43" s="53">
        <f t="shared" si="7"/>
        <v>0</v>
      </c>
      <c r="Z43" s="95" t="str">
        <f t="shared" si="8"/>
        <v/>
      </c>
      <c r="AA43" s="96" t="str">
        <f t="shared" si="9"/>
        <v/>
      </c>
      <c r="AB43" s="96" t="str">
        <f t="shared" si="10"/>
        <v/>
      </c>
      <c r="AC43" s="121" t="str">
        <f t="shared" si="11"/>
        <v/>
      </c>
      <c r="AD43" s="97" t="str">
        <f t="shared" si="12"/>
        <v/>
      </c>
    </row>
    <row r="44" spans="1:30" x14ac:dyDescent="0.25">
      <c r="A44" s="3"/>
      <c r="B44" s="4"/>
      <c r="C44" s="4"/>
      <c r="D44" s="360" t="str">
        <f t="shared" si="3"/>
        <v/>
      </c>
      <c r="E44" s="10"/>
      <c r="F44" s="139" t="str">
        <f t="shared" si="4"/>
        <v/>
      </c>
      <c r="G44" s="72"/>
      <c r="H44" s="108"/>
      <c r="I44" s="72"/>
      <c r="J44" s="108"/>
      <c r="K44" s="72"/>
      <c r="L44" s="108"/>
      <c r="M44" s="12"/>
      <c r="N44" s="13"/>
      <c r="O44" s="15"/>
      <c r="P44" s="14"/>
      <c r="Q44" s="14"/>
      <c r="R44" s="358">
        <f t="shared" si="5"/>
        <v>0</v>
      </c>
      <c r="S44" s="140"/>
      <c r="T44" s="40">
        <f t="shared" si="6"/>
        <v>0</v>
      </c>
      <c r="U44" s="49">
        <v>0.11559999999999999</v>
      </c>
      <c r="V44" s="39">
        <f t="shared" si="13"/>
        <v>0</v>
      </c>
      <c r="W44" s="53">
        <f t="shared" si="7"/>
        <v>0</v>
      </c>
      <c r="Z44" s="95" t="str">
        <f t="shared" si="8"/>
        <v/>
      </c>
      <c r="AA44" s="96" t="str">
        <f t="shared" si="9"/>
        <v/>
      </c>
      <c r="AB44" s="96" t="str">
        <f t="shared" si="10"/>
        <v/>
      </c>
      <c r="AC44" s="121" t="str">
        <f t="shared" si="11"/>
        <v/>
      </c>
      <c r="AD44" s="97" t="str">
        <f t="shared" si="12"/>
        <v/>
      </c>
    </row>
    <row r="45" spans="1:30" ht="15.75" thickBot="1" x14ac:dyDescent="0.3">
      <c r="A45" s="54"/>
      <c r="B45" s="55"/>
      <c r="C45" s="55"/>
      <c r="D45" s="361" t="str">
        <f t="shared" si="3"/>
        <v/>
      </c>
      <c r="E45" s="56"/>
      <c r="F45" s="516" t="str">
        <f t="shared" si="4"/>
        <v/>
      </c>
      <c r="G45" s="78"/>
      <c r="H45" s="109"/>
      <c r="I45" s="78"/>
      <c r="J45" s="109"/>
      <c r="K45" s="78"/>
      <c r="L45" s="109"/>
      <c r="M45" s="57"/>
      <c r="N45" s="58"/>
      <c r="O45" s="59"/>
      <c r="P45" s="60"/>
      <c r="Q45" s="60"/>
      <c r="R45" s="359">
        <f t="shared" si="5"/>
        <v>0</v>
      </c>
      <c r="S45" s="140"/>
      <c r="T45" s="99">
        <f t="shared" si="6"/>
        <v>0</v>
      </c>
      <c r="U45" s="61">
        <v>0.11559999999999999</v>
      </c>
      <c r="V45" s="69">
        <f>T45*U45</f>
        <v>0</v>
      </c>
      <c r="W45" s="70">
        <f t="shared" si="7"/>
        <v>0</v>
      </c>
      <c r="Y45" s="8"/>
      <c r="Z45" s="95" t="str">
        <f t="shared" si="8"/>
        <v/>
      </c>
      <c r="AA45" s="96" t="str">
        <f t="shared" si="9"/>
        <v/>
      </c>
      <c r="AB45" s="96" t="str">
        <f t="shared" si="10"/>
        <v/>
      </c>
      <c r="AC45" s="96" t="str">
        <f t="shared" si="11"/>
        <v/>
      </c>
      <c r="AD45" s="97" t="str">
        <f t="shared" si="12"/>
        <v/>
      </c>
    </row>
    <row r="46" spans="1:30" ht="16.5" thickTop="1" thickBot="1" x14ac:dyDescent="0.3">
      <c r="B46" s="348"/>
      <c r="C46" s="348" t="s">
        <v>44</v>
      </c>
      <c r="D46" s="349">
        <f>SUM(D9:D45)</f>
        <v>0</v>
      </c>
      <c r="E46" s="350">
        <f>SUM(E9:E45)</f>
        <v>0</v>
      </c>
      <c r="G46" s="351">
        <f>SUM(G9:G45)</f>
        <v>0</v>
      </c>
      <c r="H46" s="352">
        <f t="shared" ref="H46:L46" si="16">SUM(H9:H45)</f>
        <v>0</v>
      </c>
      <c r="I46" s="351">
        <f t="shared" si="16"/>
        <v>0</v>
      </c>
      <c r="J46" s="353">
        <f t="shared" si="16"/>
        <v>0</v>
      </c>
      <c r="K46" s="351">
        <f t="shared" si="16"/>
        <v>0</v>
      </c>
      <c r="L46" s="353">
        <f t="shared" si="16"/>
        <v>0</v>
      </c>
      <c r="M46" s="354"/>
      <c r="N46" s="355"/>
      <c r="O46" s="499" t="s">
        <v>44</v>
      </c>
      <c r="P46" s="499"/>
      <c r="Q46" s="499"/>
      <c r="R46" s="356">
        <f>SUM(R9:R45)</f>
        <v>0</v>
      </c>
      <c r="S46" s="141">
        <f>SUM(S9:S45)</f>
        <v>0</v>
      </c>
      <c r="T46" s="100">
        <f>SUM(T9:T45)</f>
        <v>0</v>
      </c>
      <c r="U46" s="357" t="s">
        <v>46</v>
      </c>
      <c r="V46" s="68">
        <f>SUM(V9:V45)</f>
        <v>0</v>
      </c>
      <c r="W46" s="52">
        <f>SUM(W9:W45)</f>
        <v>0</v>
      </c>
      <c r="Z46" s="9">
        <f>SUM(Z9:Z45)</f>
        <v>0</v>
      </c>
      <c r="AA46" s="9">
        <f>SUM(AA9:AA45)</f>
        <v>0</v>
      </c>
      <c r="AB46" s="9">
        <f>SUM(AB9:AB45)</f>
        <v>0</v>
      </c>
      <c r="AC46" s="9">
        <f>SUM(AC9:AC45)</f>
        <v>0</v>
      </c>
      <c r="AD46" s="101">
        <f>SUM(AD9:AD45)</f>
        <v>0</v>
      </c>
    </row>
  </sheetData>
  <sheetProtection sheet="1" selectLockedCells="1"/>
  <mergeCells count="23">
    <mergeCell ref="A1:J1"/>
    <mergeCell ref="B5:C5"/>
    <mergeCell ref="Z7:AD7"/>
    <mergeCell ref="A2:D2"/>
    <mergeCell ref="B4:I4"/>
    <mergeCell ref="B7:B8"/>
    <mergeCell ref="D7:D8"/>
    <mergeCell ref="E7:E8"/>
    <mergeCell ref="K7:L7"/>
    <mergeCell ref="I7:J7"/>
    <mergeCell ref="G7:H7"/>
    <mergeCell ref="F7:F8"/>
    <mergeCell ref="A7:A8"/>
    <mergeCell ref="C7:C8"/>
    <mergeCell ref="S7:S8"/>
    <mergeCell ref="O46:Q46"/>
    <mergeCell ref="W7:W8"/>
    <mergeCell ref="M7:M8"/>
    <mergeCell ref="N7:N8"/>
    <mergeCell ref="V7:V8"/>
    <mergeCell ref="U7:U8"/>
    <mergeCell ref="T7:T8"/>
    <mergeCell ref="O7:R7"/>
  </mergeCells>
  <conditionalFormatting sqref="U9:U45">
    <cfRule type="cellIs" dxfId="0" priority="1" stopIfTrue="1" operator="notEqual">
      <formula>0.1156</formula>
    </cfRule>
  </conditionalFormatting>
  <dataValidations count="2">
    <dataValidation showDropDown="1" showInputMessage="1" showErrorMessage="1" sqref="F9:F45" xr:uid="{00000000-0002-0000-0100-000000000000}"/>
    <dataValidation type="list" allowBlank="1" showInputMessage="1" showErrorMessage="1" sqref="M9:M45" xr:uid="{9BCF9475-7DF9-4345-BCD0-0D8610253436}">
      <formula1>"1,2,3,5.1,5.2,6"</formula1>
    </dataValidation>
  </dataValidations>
  <pageMargins left="0.23622047244094491" right="0.23622047244094491" top="0.19685039370078741" bottom="0.19685039370078741" header="0" footer="0"/>
  <pageSetup paperSize="5" scale="70" orientation="landscape" horizontalDpi="4294967294" verticalDpi="200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Feuille 1</vt:lpstr>
      <vt:lpstr>Feuille 2</vt:lpstr>
      <vt:lpstr>'Feuille 1'!Zone_d_impression</vt:lpstr>
      <vt:lpstr>'Feuille 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Michèle Plourde</dc:creator>
  <cp:lastModifiedBy>Sébastien Goudreau - CCMC</cp:lastModifiedBy>
  <cp:lastPrinted>2025-01-08T21:25:46Z</cp:lastPrinted>
  <dcterms:created xsi:type="dcterms:W3CDTF">2010-09-28T14:16:52Z</dcterms:created>
  <dcterms:modified xsi:type="dcterms:W3CDTF">2025-03-19T14:00:40Z</dcterms:modified>
</cp:coreProperties>
</file>