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goudreau\Desktop\sites web - documents\"/>
    </mc:Choice>
  </mc:AlternateContent>
  <xr:revisionPtr revIDLastSave="0" documentId="13_ncr:1_{8A127EC7-5CA8-4C1B-BDE0-0381D3349F24}" xr6:coauthVersionLast="47" xr6:coauthVersionMax="47" xr10:uidLastSave="{00000000-0000-0000-0000-000000000000}"/>
  <workbookProtection workbookPassword="E567" lockStructure="1"/>
  <bookViews>
    <workbookView xWindow="-120" yWindow="-120" windowWidth="29040" windowHeight="15720" xr2:uid="{00000000-000D-0000-FFFF-FFFF00000000}"/>
  </bookViews>
  <sheets>
    <sheet name="Feuille 1" sheetId="1" r:id="rId1"/>
    <sheet name="Feuille 2" sheetId="3" r:id="rId2"/>
  </sheets>
  <definedNames>
    <definedName name="Classe">#REF!</definedName>
    <definedName name="_xlnm.Print_Area" localSheetId="0">'Feuille 1'!$A$1:$X$62</definedName>
    <definedName name="_xlnm.Print_Area" localSheetId="1">'Feuille 2'!$A$1:$W$47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3" l="1"/>
  <c r="F9" i="3"/>
  <c r="D9" i="3" s="1"/>
  <c r="R9" i="3"/>
  <c r="V9" i="3"/>
  <c r="V12" i="1"/>
  <c r="V13" i="1"/>
  <c r="V14" i="1"/>
  <c r="V15" i="1"/>
  <c r="V16" i="1"/>
  <c r="V17" i="1"/>
  <c r="V18" i="1"/>
  <c r="W18" i="1" s="1"/>
  <c r="V19" i="1"/>
  <c r="X19" i="1" s="1"/>
  <c r="V20" i="1"/>
  <c r="V21" i="1"/>
  <c r="V22" i="1"/>
  <c r="V23" i="1"/>
  <c r="V24" i="1"/>
  <c r="X24" i="1" s="1"/>
  <c r="V25" i="1"/>
  <c r="V26" i="1"/>
  <c r="W26" i="1" s="1"/>
  <c r="V27" i="1"/>
  <c r="X27" i="1" s="1"/>
  <c r="V28" i="1"/>
  <c r="V29" i="1"/>
  <c r="V30" i="1"/>
  <c r="V31" i="1"/>
  <c r="V32" i="1"/>
  <c r="V33" i="1"/>
  <c r="V34" i="1"/>
  <c r="W34" i="1" s="1"/>
  <c r="V35" i="1"/>
  <c r="W35" i="1" s="1"/>
  <c r="V36" i="1"/>
  <c r="V37" i="1"/>
  <c r="W13" i="1"/>
  <c r="W14" i="1"/>
  <c r="W15" i="1"/>
  <c r="W16" i="1"/>
  <c r="W17" i="1"/>
  <c r="W20" i="1"/>
  <c r="W21" i="1"/>
  <c r="W22" i="1"/>
  <c r="W23" i="1"/>
  <c r="W24" i="1"/>
  <c r="W25" i="1"/>
  <c r="W28" i="1"/>
  <c r="W29" i="1"/>
  <c r="W30" i="1"/>
  <c r="W31" i="1"/>
  <c r="W32" i="1"/>
  <c r="W33" i="1"/>
  <c r="W36" i="1"/>
  <c r="W37" i="1"/>
  <c r="G38" i="1"/>
  <c r="T11" i="1"/>
  <c r="F10" i="3"/>
  <c r="D10" i="3" s="1"/>
  <c r="F11" i="3"/>
  <c r="D11" i="3" s="1"/>
  <c r="F12" i="3"/>
  <c r="D12" i="3" s="1"/>
  <c r="F13" i="3"/>
  <c r="F14" i="3"/>
  <c r="D14" i="3" s="1"/>
  <c r="F15" i="3"/>
  <c r="D15" i="3" s="1"/>
  <c r="F16" i="3"/>
  <c r="F17" i="3"/>
  <c r="F18" i="3"/>
  <c r="F19" i="3"/>
  <c r="D19" i="3" s="1"/>
  <c r="F20" i="3"/>
  <c r="D20" i="3" s="1"/>
  <c r="F21" i="3"/>
  <c r="F22" i="3"/>
  <c r="F23" i="3"/>
  <c r="D23" i="3" s="1"/>
  <c r="F24" i="3"/>
  <c r="F25" i="3"/>
  <c r="F26" i="3"/>
  <c r="F27" i="3"/>
  <c r="D27" i="3" s="1"/>
  <c r="F28" i="3"/>
  <c r="D28" i="3" s="1"/>
  <c r="F29" i="3"/>
  <c r="F30" i="3"/>
  <c r="F31" i="3"/>
  <c r="D31" i="3" s="1"/>
  <c r="F32" i="3"/>
  <c r="F33" i="3"/>
  <c r="F34" i="3"/>
  <c r="D34" i="3" s="1"/>
  <c r="F35" i="3"/>
  <c r="F36" i="3"/>
  <c r="D36" i="3" s="1"/>
  <c r="F37" i="3"/>
  <c r="F38" i="3"/>
  <c r="F39" i="3"/>
  <c r="F40" i="3"/>
  <c r="F41" i="3"/>
  <c r="F42" i="3"/>
  <c r="D42" i="3" s="1"/>
  <c r="F43" i="3"/>
  <c r="D43" i="3" s="1"/>
  <c r="F44" i="3"/>
  <c r="D44" i="3" s="1"/>
  <c r="F45" i="3"/>
  <c r="F12" i="1"/>
  <c r="D12" i="1" s="1"/>
  <c r="F13" i="1"/>
  <c r="D13" i="1" s="1"/>
  <c r="F14" i="1"/>
  <c r="D14" i="1" s="1"/>
  <c r="F15" i="1"/>
  <c r="F16" i="1"/>
  <c r="F17" i="1"/>
  <c r="D17" i="1" s="1"/>
  <c r="F18" i="1"/>
  <c r="D18" i="1" s="1"/>
  <c r="F19" i="1"/>
  <c r="D19" i="1" s="1"/>
  <c r="F20" i="1"/>
  <c r="D20" i="1" s="1"/>
  <c r="F21" i="1"/>
  <c r="F22" i="1"/>
  <c r="D22" i="1" s="1"/>
  <c r="F23" i="1"/>
  <c r="F24" i="1"/>
  <c r="F25" i="1"/>
  <c r="F26" i="1"/>
  <c r="D26" i="1" s="1"/>
  <c r="F27" i="1"/>
  <c r="D27" i="1" s="1"/>
  <c r="F28" i="1"/>
  <c r="D28" i="1" s="1"/>
  <c r="F29" i="1"/>
  <c r="F30" i="1"/>
  <c r="F31" i="1"/>
  <c r="F32" i="1"/>
  <c r="F33" i="1"/>
  <c r="F34" i="1"/>
  <c r="F35" i="1"/>
  <c r="D35" i="1" s="1"/>
  <c r="F36" i="1"/>
  <c r="D36" i="1" s="1"/>
  <c r="F37" i="1"/>
  <c r="F11" i="1"/>
  <c r="V10" i="3"/>
  <c r="W10" i="3" s="1"/>
  <c r="V11" i="3"/>
  <c r="W11" i="3" s="1"/>
  <c r="V12" i="3"/>
  <c r="W12" i="3" s="1"/>
  <c r="V13" i="3"/>
  <c r="V14" i="3"/>
  <c r="V15" i="3"/>
  <c r="W15" i="3" s="1"/>
  <c r="V16" i="3"/>
  <c r="V17" i="3"/>
  <c r="V18" i="3"/>
  <c r="V19" i="3"/>
  <c r="W19" i="3" s="1"/>
  <c r="V20" i="3"/>
  <c r="W20" i="3" s="1"/>
  <c r="V21" i="3"/>
  <c r="V22" i="3"/>
  <c r="W22" i="3" s="1"/>
  <c r="V23" i="3"/>
  <c r="V24" i="3"/>
  <c r="V25" i="3"/>
  <c r="V26" i="3"/>
  <c r="W26" i="3" s="1"/>
  <c r="V27" i="3"/>
  <c r="W27" i="3" s="1"/>
  <c r="V28" i="3"/>
  <c r="V29" i="3"/>
  <c r="V30" i="3"/>
  <c r="V31" i="3"/>
  <c r="V32" i="3"/>
  <c r="V33" i="3"/>
  <c r="W33" i="3" s="1"/>
  <c r="V34" i="3"/>
  <c r="W34" i="3" s="1"/>
  <c r="V35" i="3"/>
  <c r="W35" i="3" s="1"/>
  <c r="V36" i="3"/>
  <c r="V37" i="3"/>
  <c r="V38" i="3"/>
  <c r="V39" i="3"/>
  <c r="W39" i="3" s="1"/>
  <c r="V40" i="3"/>
  <c r="V41" i="3"/>
  <c r="V42" i="3"/>
  <c r="W42" i="3" s="1"/>
  <c r="V43" i="3"/>
  <c r="W43" i="3" s="1"/>
  <c r="V44" i="3"/>
  <c r="V45" i="3"/>
  <c r="R11" i="1"/>
  <c r="AA11" i="1" s="1"/>
  <c r="X14" i="1"/>
  <c r="X25" i="1"/>
  <c r="V11" i="1"/>
  <c r="W18" i="3"/>
  <c r="W21" i="3"/>
  <c r="W29" i="3"/>
  <c r="W36" i="3"/>
  <c r="W37" i="3"/>
  <c r="W44" i="3"/>
  <c r="D29" i="1"/>
  <c r="D30" i="1"/>
  <c r="D31" i="1"/>
  <c r="D32" i="1"/>
  <c r="D33" i="1"/>
  <c r="D34" i="1"/>
  <c r="T28" i="1"/>
  <c r="T29" i="1"/>
  <c r="X29" i="1"/>
  <c r="T30" i="1"/>
  <c r="T31" i="1"/>
  <c r="T32" i="1"/>
  <c r="T33" i="1"/>
  <c r="T34" i="1"/>
  <c r="T35" i="1"/>
  <c r="T36" i="1"/>
  <c r="R28" i="1"/>
  <c r="R29" i="1"/>
  <c r="R30" i="1"/>
  <c r="R31" i="1"/>
  <c r="R32" i="1"/>
  <c r="R33" i="1"/>
  <c r="R34" i="1"/>
  <c r="R35" i="1"/>
  <c r="R36" i="1"/>
  <c r="W14" i="3"/>
  <c r="W16" i="3"/>
  <c r="W30" i="3"/>
  <c r="W32" i="3"/>
  <c r="W38" i="3"/>
  <c r="W40" i="3"/>
  <c r="W41" i="3"/>
  <c r="X21" i="1"/>
  <c r="X37" i="1"/>
  <c r="R46" i="3"/>
  <c r="R39" i="1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W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Z9" i="3"/>
  <c r="Z46" i="3" s="1"/>
  <c r="AA39" i="1" s="1"/>
  <c r="T37" i="1"/>
  <c r="T27" i="1"/>
  <c r="T26" i="1"/>
  <c r="T25" i="1"/>
  <c r="T24" i="1"/>
  <c r="T23" i="1"/>
  <c r="T22" i="1"/>
  <c r="X22" i="1" s="1"/>
  <c r="T21" i="1"/>
  <c r="T20" i="1"/>
  <c r="T19" i="1"/>
  <c r="T18" i="1"/>
  <c r="T17" i="1"/>
  <c r="T16" i="1"/>
  <c r="T15" i="1"/>
  <c r="T14" i="1"/>
  <c r="T13" i="1"/>
  <c r="X13" i="1"/>
  <c r="T12" i="1"/>
  <c r="D45" i="3"/>
  <c r="D40" i="3"/>
  <c r="D39" i="3"/>
  <c r="D37" i="3"/>
  <c r="D35" i="3"/>
  <c r="D33" i="3"/>
  <c r="D32" i="3"/>
  <c r="D26" i="3"/>
  <c r="D25" i="3"/>
  <c r="D24" i="3"/>
  <c r="D22" i="3"/>
  <c r="D21" i="3"/>
  <c r="D18" i="3"/>
  <c r="D16" i="3"/>
  <c r="D13" i="3"/>
  <c r="D37" i="1"/>
  <c r="D25" i="1"/>
  <c r="D24" i="1"/>
  <c r="D23" i="1"/>
  <c r="D21" i="1"/>
  <c r="D16" i="1"/>
  <c r="D15" i="1"/>
  <c r="AD11" i="1"/>
  <c r="AC11" i="1"/>
  <c r="AB11" i="1"/>
  <c r="AE11" i="1"/>
  <c r="B5" i="3"/>
  <c r="B4" i="3"/>
  <c r="D17" i="3"/>
  <c r="D29" i="3"/>
  <c r="D38" i="3"/>
  <c r="D41" i="3"/>
  <c r="D30" i="3"/>
  <c r="R12" i="1"/>
  <c r="R14" i="1"/>
  <c r="R15" i="1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10" i="3"/>
  <c r="AD9" i="3"/>
  <c r="AD46" i="3" s="1"/>
  <c r="AE39" i="1" s="1"/>
  <c r="AD45" i="3"/>
  <c r="AC10" i="3"/>
  <c r="AC11" i="3"/>
  <c r="AC12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9" i="3"/>
  <c r="AC46" i="3" s="1"/>
  <c r="AD39" i="1" s="1"/>
  <c r="AB10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9" i="3"/>
  <c r="AB46" i="3" s="1"/>
  <c r="AC39" i="1" s="1"/>
  <c r="AB11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9" i="3"/>
  <c r="AA46" i="3" s="1"/>
  <c r="AB39" i="1" s="1"/>
  <c r="AA10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37" i="1"/>
  <c r="AC13" i="3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B12" i="1"/>
  <c r="AB13" i="1"/>
  <c r="AB14" i="1"/>
  <c r="AB15" i="1"/>
  <c r="AB16" i="1"/>
  <c r="R17" i="1"/>
  <c r="AB17" i="1"/>
  <c r="AB18" i="1"/>
  <c r="AB19" i="1"/>
  <c r="AB20" i="1"/>
  <c r="AB21" i="1"/>
  <c r="AB22" i="1"/>
  <c r="AB23" i="1"/>
  <c r="AB24" i="1"/>
  <c r="AB25" i="1"/>
  <c r="AB26" i="1"/>
  <c r="AB27" i="1"/>
  <c r="AB37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37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37" i="1"/>
  <c r="L46" i="3"/>
  <c r="L39" i="1" s="1"/>
  <c r="K46" i="3"/>
  <c r="K39" i="1"/>
  <c r="K38" i="1"/>
  <c r="K40" i="1" s="1"/>
  <c r="J38" i="1"/>
  <c r="E46" i="3"/>
  <c r="E39" i="1"/>
  <c r="E38" i="1"/>
  <c r="R43" i="3"/>
  <c r="R42" i="3"/>
  <c r="R41" i="3"/>
  <c r="R40" i="3"/>
  <c r="R39" i="3"/>
  <c r="R38" i="3"/>
  <c r="R37" i="3"/>
  <c r="R36" i="3"/>
  <c r="R28" i="3"/>
  <c r="R27" i="3"/>
  <c r="R26" i="3"/>
  <c r="W25" i="3"/>
  <c r="R25" i="3"/>
  <c r="R24" i="3"/>
  <c r="R23" i="3"/>
  <c r="R22" i="3"/>
  <c r="R21" i="3"/>
  <c r="R20" i="3"/>
  <c r="H46" i="3"/>
  <c r="H39" i="1"/>
  <c r="H38" i="1"/>
  <c r="H40" i="1" s="1"/>
  <c r="I46" i="3"/>
  <c r="I39" i="1"/>
  <c r="J46" i="3"/>
  <c r="J39" i="1" s="1"/>
  <c r="G46" i="3"/>
  <c r="G39" i="1"/>
  <c r="W45" i="3"/>
  <c r="R45" i="3"/>
  <c r="R44" i="3"/>
  <c r="R35" i="3"/>
  <c r="R34" i="3"/>
  <c r="R33" i="3"/>
  <c r="R32" i="3"/>
  <c r="W31" i="3"/>
  <c r="R31" i="3"/>
  <c r="R30" i="3"/>
  <c r="R29" i="3"/>
  <c r="R19" i="3"/>
  <c r="R18" i="3"/>
  <c r="R17" i="3"/>
  <c r="R16" i="3"/>
  <c r="R15" i="3"/>
  <c r="R14" i="3"/>
  <c r="W13" i="3"/>
  <c r="R13" i="3"/>
  <c r="R12" i="3"/>
  <c r="R11" i="3"/>
  <c r="R10" i="3"/>
  <c r="AC12" i="1"/>
  <c r="R13" i="1"/>
  <c r="R16" i="1"/>
  <c r="R18" i="1"/>
  <c r="R19" i="1"/>
  <c r="R20" i="1"/>
  <c r="R21" i="1"/>
  <c r="R22" i="1"/>
  <c r="R23" i="1"/>
  <c r="R24" i="1"/>
  <c r="R25" i="1"/>
  <c r="R26" i="1"/>
  <c r="R27" i="1"/>
  <c r="R37" i="1"/>
  <c r="AC37" i="1"/>
  <c r="I38" i="1"/>
  <c r="L38" i="1"/>
  <c r="W24" i="3"/>
  <c r="W17" i="3"/>
  <c r="W23" i="3"/>
  <c r="T46" i="3"/>
  <c r="T39" i="1" s="1"/>
  <c r="X36" i="1"/>
  <c r="X28" i="1"/>
  <c r="W12" i="1" l="1"/>
  <c r="W9" i="3"/>
  <c r="J40" i="1"/>
  <c r="F51" i="1" s="1"/>
  <c r="H51" i="1" s="1"/>
  <c r="L40" i="1"/>
  <c r="F53" i="1" s="1"/>
  <c r="H53" i="1" s="1"/>
  <c r="I40" i="1"/>
  <c r="F46" i="1" s="1"/>
  <c r="H46" i="1" s="1"/>
  <c r="E40" i="1"/>
  <c r="T60" i="1" s="1"/>
  <c r="W11" i="1"/>
  <c r="G40" i="1"/>
  <c r="F44" i="1" s="1"/>
  <c r="H44" i="1" s="1"/>
  <c r="X18" i="1"/>
  <c r="X26" i="1"/>
  <c r="X23" i="1"/>
  <c r="X16" i="1"/>
  <c r="W27" i="1"/>
  <c r="W19" i="1"/>
  <c r="X34" i="1"/>
  <c r="X33" i="1"/>
  <c r="X32" i="1"/>
  <c r="X15" i="1"/>
  <c r="X12" i="1"/>
  <c r="X35" i="1"/>
  <c r="F54" i="1"/>
  <c r="H54" i="1" s="1"/>
  <c r="T38" i="1"/>
  <c r="T40" i="1" s="1"/>
  <c r="X31" i="1"/>
  <c r="X30" i="1"/>
  <c r="D11" i="1"/>
  <c r="D38" i="1" s="1"/>
  <c r="R38" i="1"/>
  <c r="R40" i="1" s="1"/>
  <c r="X17" i="1"/>
  <c r="X20" i="1"/>
  <c r="F52" i="1"/>
  <c r="H52" i="1" s="1"/>
  <c r="F49" i="1"/>
  <c r="H49" i="1" s="1"/>
  <c r="F50" i="1"/>
  <c r="H50" i="1" s="1"/>
  <c r="F48" i="1"/>
  <c r="H48" i="1" s="1"/>
  <c r="F47" i="1"/>
  <c r="H47" i="1" s="1"/>
  <c r="F45" i="1"/>
  <c r="H45" i="1" s="1"/>
  <c r="D46" i="3"/>
  <c r="D39" i="1" s="1"/>
  <c r="AB38" i="1"/>
  <c r="AB40" i="1" s="1"/>
  <c r="P52" i="1" s="1"/>
  <c r="T52" i="1" s="1"/>
  <c r="AC38" i="1"/>
  <c r="AC40" i="1" s="1"/>
  <c r="P50" i="1" s="1"/>
  <c r="T50" i="1" s="1"/>
  <c r="AD38" i="1"/>
  <c r="AD40" i="1" s="1"/>
  <c r="P48" i="1" s="1"/>
  <c r="T48" i="1" s="1"/>
  <c r="AA38" i="1"/>
  <c r="AA40" i="1" s="1"/>
  <c r="P53" i="1" s="1"/>
  <c r="T53" i="1" s="1"/>
  <c r="AE38" i="1"/>
  <c r="AE40" i="1" s="1"/>
  <c r="P46" i="1" s="1"/>
  <c r="T46" i="1" s="1"/>
  <c r="W46" i="3"/>
  <c r="X39" i="1" s="1"/>
  <c r="V46" i="3"/>
  <c r="V39" i="1" s="1"/>
  <c r="X11" i="1"/>
  <c r="F43" i="1" l="1"/>
  <c r="H43" i="1" s="1"/>
  <c r="H55" i="1" s="1"/>
  <c r="P51" i="1"/>
  <c r="T51" i="1" s="1"/>
  <c r="X38" i="1"/>
  <c r="X40" i="1" s="1"/>
  <c r="P55" i="1" s="1"/>
  <c r="T55" i="1" s="1"/>
  <c r="P54" i="1"/>
  <c r="T54" i="1" s="1"/>
  <c r="D40" i="1"/>
  <c r="P49" i="1"/>
  <c r="T49" i="1" s="1"/>
  <c r="P47" i="1"/>
  <c r="T47" i="1" s="1"/>
  <c r="P45" i="1"/>
  <c r="T45" i="1" s="1"/>
  <c r="V38" i="1"/>
  <c r="V40" i="1" s="1"/>
  <c r="T57" i="1" s="1"/>
  <c r="P56" i="1" l="1"/>
  <c r="T56" i="1" s="1"/>
  <c r="T61" i="1" s="1"/>
</calcChain>
</file>

<file path=xl/sharedStrings.xml><?xml version="1.0" encoding="utf-8"?>
<sst xmlns="http://schemas.openxmlformats.org/spreadsheetml/2006/main" count="197" uniqueCount="101">
  <si>
    <t>Extrait de la Loi des Décrets de Convention Collective</t>
  </si>
  <si>
    <t>S.R.Q. 1964 (ch. 143) Art, 22, Par. h.</t>
  </si>
  <si>
    <t xml:space="preserve">     </t>
  </si>
  <si>
    <t xml:space="preserve"> 6.  Étudiant</t>
  </si>
  <si>
    <t>h)  par règlement publié dans la Gazette officielle de Québec</t>
  </si>
  <si>
    <t>obliger tout employeur professionnel à lui transmettre un rapport</t>
  </si>
  <si>
    <t xml:space="preserve">mensuel par écrit donnant les noms, prénoms, et adresse de </t>
  </si>
  <si>
    <t>chaque salarié à son emploi, sa qualification, le nombre d'heures</t>
  </si>
  <si>
    <t xml:space="preserve">de travail régulières et supplémentaires effectuées chaque </t>
  </si>
  <si>
    <t>semaine, la nature de ce travail et le salaire payé;</t>
  </si>
  <si>
    <t>HEURES</t>
  </si>
  <si>
    <t>ASSURANCE SOCIALE</t>
  </si>
  <si>
    <t>NOM ET PRÉNOM</t>
  </si>
  <si>
    <t>NBRE SEMAINES</t>
  </si>
  <si>
    <t>RÉGULIÈRES</t>
  </si>
  <si>
    <t>TEMPS DOUBLE</t>
  </si>
  <si>
    <t>Employeur:</t>
  </si>
  <si>
    <t>Les renseignements ci-dessus sont certifiés conformes quant au nombre d'heures</t>
  </si>
  <si>
    <t>de travail, la classification et le montant des gages payés à chaque employé.</t>
  </si>
  <si>
    <t>heures</t>
  </si>
  <si>
    <t>DATE:</t>
  </si>
  <si>
    <t>Période mensuelle de travail</t>
  </si>
  <si>
    <t>SIGNATURE:</t>
  </si>
  <si>
    <t xml:space="preserve">DU:    </t>
  </si>
  <si>
    <t xml:space="preserve">AU:    </t>
  </si>
  <si>
    <t>Vacances annuelles et jours fériés:</t>
  </si>
  <si>
    <t>Ajustements mois de:</t>
  </si>
  <si>
    <t>TOTAL:</t>
  </si>
  <si>
    <t>Moins de 65 ans</t>
  </si>
  <si>
    <t>sem.</t>
  </si>
  <si>
    <t>AVANTAGES SOCIAUX</t>
  </si>
  <si>
    <t>Semaine complète</t>
  </si>
  <si>
    <t>Répartition Retraite selon classes d'emploi</t>
  </si>
  <si>
    <t>RÉGIME DE RETRAITE</t>
  </si>
  <si>
    <t>X</t>
  </si>
  <si>
    <t>Taux
Fonds Pens. ($)</t>
  </si>
  <si>
    <t xml:space="preserve"> MOINS DE 24 HRES (Heures)</t>
  </si>
  <si>
    <t>MOINS DE 24 HRES (Heures)</t>
  </si>
  <si>
    <t>RÉGIME  RETRAITE 
($)</t>
  </si>
  <si>
    <t>TAUX HEURES
($)</t>
  </si>
  <si>
    <t>Si moins de 24h 
par semaine</t>
  </si>
  <si>
    <t>GAGES ET BONI DU MOIS
($)</t>
  </si>
  <si>
    <t>TEMPS 
ET DEMIE</t>
  </si>
  <si>
    <t>AJOUT  RETRAITE 
($)</t>
  </si>
  <si>
    <t xml:space="preserve">TOTAL des deux feuilles  </t>
  </si>
  <si>
    <t xml:space="preserve">S-TOTAL Feuille 1  </t>
  </si>
  <si>
    <t xml:space="preserve">S-TOTAL Feuille 2  </t>
  </si>
  <si>
    <t>S-T - 1</t>
  </si>
  <si>
    <t>S-T - 2</t>
  </si>
  <si>
    <t>TOTAL Av. soc.</t>
  </si>
  <si>
    <t>Feuille 1</t>
  </si>
  <si>
    <t>Feuille 2</t>
  </si>
  <si>
    <t>Total ajouts retraite</t>
  </si>
  <si>
    <t>TAUX VAC. EN %</t>
  </si>
  <si>
    <t>TOTAL DES HEURES DU MOIS</t>
  </si>
  <si>
    <t>JOURS FÉRIÉS ET VACANCES 
COLS. P x Q</t>
  </si>
  <si>
    <t>TOTAL SALAIRES ET VACANCES
COLS. P + R</t>
  </si>
  <si>
    <t>70 ans et plus</t>
  </si>
  <si>
    <t>70 et plus</t>
  </si>
  <si>
    <t>Classes selon article 11,08</t>
  </si>
  <si>
    <t>1.  Mécanicien A</t>
  </si>
  <si>
    <t>2.  Mécanicien B</t>
  </si>
  <si>
    <t>Classes
1, 2, 3,
5, 5-4</t>
  </si>
  <si>
    <t>ABSENCE DE TRAVAIL</t>
  </si>
  <si>
    <t>Sal: M+4000</t>
  </si>
  <si>
    <t>Sal: M-4000</t>
  </si>
  <si>
    <t>Salariés:</t>
  </si>
  <si>
    <t>Employeur: A</t>
  </si>
  <si>
    <t>Empl: M+4000</t>
  </si>
  <si>
    <t>Empl: M-4000</t>
  </si>
  <si>
    <t>Salariés: C</t>
  </si>
  <si>
    <t>Employeur: C</t>
  </si>
  <si>
    <t>Salariés: B</t>
  </si>
  <si>
    <t>Employeur: B</t>
  </si>
  <si>
    <t>Salariés: A</t>
  </si>
  <si>
    <t>5-4 (+4000)</t>
  </si>
  <si>
    <t>S-T - 1+2</t>
  </si>
  <si>
    <t>5.  Manœuvre (-4000 hrs)</t>
  </si>
  <si>
    <t>835 Montée Masson, bureau 103, Terrebonne, QC, J6W 2C7</t>
  </si>
  <si>
    <t>Code d'absence de travail
(voir légende)</t>
  </si>
  <si>
    <t>5-4.  Manœuvre (+4000 hrs)</t>
  </si>
  <si>
    <t>Employeur</t>
  </si>
  <si>
    <t>Adresse</t>
  </si>
  <si>
    <t>Mois</t>
  </si>
  <si>
    <t>Le comité paritaire d'installation d'équipement pétrolier du québec</t>
  </si>
  <si>
    <t>65 à 69 ans</t>
  </si>
  <si>
    <t>Le Comité Paritaire d'Installation d'Équipement Pétrolier du Québec / CPIEPQ</t>
  </si>
  <si>
    <t>3.  Mécanicien C</t>
  </si>
  <si>
    <r>
      <t xml:space="preserve"> 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 Mise à pied</t>
    </r>
  </si>
  <si>
    <r>
      <t xml:space="preserve"> </t>
    </r>
    <r>
      <rPr>
        <b/>
        <sz val="9"/>
        <rFont val="Arial"/>
        <family val="2"/>
      </rPr>
      <t xml:space="preserve"> B.</t>
    </r>
    <r>
      <rPr>
        <sz val="9"/>
        <rFont val="Arial"/>
        <family val="2"/>
      </rPr>
      <t xml:space="preserve">  Accident de travail</t>
    </r>
  </si>
  <si>
    <r>
      <t xml:space="preserve">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 Maladie</t>
    </r>
  </si>
  <si>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 Licenciement</t>
    </r>
  </si>
  <si>
    <r>
      <rPr>
        <b/>
        <sz val="9"/>
        <rFont val="Arial"/>
        <family val="2"/>
      </rPr>
      <t>E.</t>
    </r>
    <r>
      <rPr>
        <sz val="9"/>
        <rFont val="Arial"/>
        <family val="2"/>
      </rPr>
      <t xml:space="preserve">  Départ</t>
    </r>
  </si>
  <si>
    <r>
      <rPr>
        <b/>
        <sz val="9"/>
        <rFont val="Arial"/>
        <family val="2"/>
      </rPr>
      <t>F.</t>
    </r>
    <r>
      <rPr>
        <sz val="9"/>
        <rFont val="Arial"/>
        <family val="2"/>
      </rPr>
      <t xml:space="preserve">  Vacances</t>
    </r>
  </si>
  <si>
    <t>65 ans à 69 ans</t>
  </si>
  <si>
    <t>PRIME / 
BONUS</t>
  </si>
  <si>
    <t>Lignes supp. sur l'onglet de Feuille 2</t>
  </si>
  <si>
    <t>JOURS FÉRIÉS ET VACANCES</t>
  </si>
  <si>
    <t>TOTAL SALAIRES ET VACANCES
COLS. T + V</t>
  </si>
  <si>
    <t>PRÉLÈVEMENT 
0,5%</t>
  </si>
  <si>
    <t>MONTANT 1,2% 
(CPIEPQ SEULEMENT)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</si>
</sst>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#,##0.00\ &quot;$&quot;"/>
    <numFmt numFmtId="165" formatCode="#,##0.00\ _$"/>
    <numFmt numFmtId="166" formatCode="#,##0.00\ [$$-C0C]_);\(#,##0.00\ [$$-C0C]\)"/>
    <numFmt numFmtId="167" formatCode="[$-F800]dddd\,\ mmmm\ dd\,\ yyyy"/>
    <numFmt numFmtId="168" formatCode="_ * #,##0.00_)\ &quot;$&quot;_ ;_ * \(#,##0.00\)\ &quot;$&quot;_ ;_ * &quot; &quot;_)\ &quot;$&quot;_ ;_ @_ "/>
    <numFmt numFmtId="169" formatCode="_ * #,##0.00_)\ &quot;$&quot;_ ;_ * \(#,##0.00\)\ &quot;$&quot;_ ;\ &quot; &quot;\ ;_ @_ "/>
    <numFmt numFmtId="170" formatCode="_ * #,##0.00_)_ ;_ * \(#,##0.00\)\ ;\ &quot; &quot;\ ;_ @_ "/>
    <numFmt numFmtId="171" formatCode="_ * #,##0.0_)_ ;_ * \(#,##0.0\)\ ;\ &quot; &quot;\ ;_ @_ "/>
    <numFmt numFmtId="172" formatCode="_ * #,##0_)_ ;_ * \(#,##0\)\ ;\ &quot; &quot;\ ;_ @_ "/>
  </numFmts>
  <fonts count="3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sz val="14"/>
      <name val="Impact"/>
      <family val="2"/>
    </font>
    <font>
      <sz val="13"/>
      <name val="Impact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2"/>
      <color theme="8" tint="-0.499984740745262"/>
      <name val="Impact"/>
      <family val="2"/>
    </font>
    <font>
      <b/>
      <sz val="12"/>
      <color theme="8" tint="-0.499984740745262"/>
      <name val="Impact"/>
      <family val="2"/>
    </font>
    <font>
      <b/>
      <sz val="10"/>
      <color theme="1"/>
      <name val="Arial"/>
      <family val="2"/>
    </font>
    <font>
      <b/>
      <sz val="10"/>
      <color theme="9" tint="-0.499984740745262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2" tint="-0.499984740745262"/>
      <name val="Arial"/>
      <family val="2"/>
    </font>
    <font>
      <sz val="14"/>
      <color theme="8" tint="-0.499984740745262"/>
      <name val="Impact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DCE0"/>
        <bgColor indexed="64"/>
      </patternFill>
    </fill>
    <fill>
      <patternFill patternType="solid">
        <fgColor rgb="FFD9E5BD"/>
        <bgColor indexed="64"/>
      </patternFill>
    </fill>
    <fill>
      <patternFill patternType="solid">
        <fgColor rgb="FFF8FEE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FDDE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9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9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9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5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theme="9" tint="-0.499984740745262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theme="5"/>
      </bottom>
      <diagonal/>
    </border>
    <border>
      <left style="thin">
        <color indexed="64"/>
      </left>
      <right style="thick">
        <color indexed="64"/>
      </right>
      <top style="thin">
        <color theme="9" tint="-0.499984740745262"/>
      </top>
      <bottom/>
      <diagonal/>
    </border>
    <border>
      <left style="thin">
        <color indexed="64"/>
      </left>
      <right style="thick">
        <color indexed="64"/>
      </right>
      <top style="thin">
        <color theme="9" tint="-0.499984740745262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theme="9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9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5"/>
      </bottom>
      <diagonal/>
    </border>
    <border>
      <left style="thin">
        <color indexed="64"/>
      </left>
      <right/>
      <top style="thin">
        <color theme="9" tint="-0.499984740745262"/>
      </top>
      <bottom/>
      <diagonal/>
    </border>
    <border>
      <left style="thin">
        <color indexed="64"/>
      </left>
      <right/>
      <top style="thin">
        <color theme="9" tint="-0.499984740745262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502">
    <xf numFmtId="0" fontId="0" fillId="0" borderId="0" xfId="0"/>
    <xf numFmtId="0" fontId="23" fillId="2" borderId="1" xfId="0" applyFont="1" applyFill="1" applyBorder="1" applyAlignment="1" applyProtection="1">
      <alignment horizontal="center"/>
      <protection hidden="1"/>
    </xf>
    <xf numFmtId="0" fontId="23" fillId="2" borderId="2" xfId="0" applyFont="1" applyFill="1" applyBorder="1" applyAlignment="1" applyProtection="1">
      <alignment horizontal="center"/>
      <protection hidden="1"/>
    </xf>
    <xf numFmtId="171" fontId="23" fillId="3" borderId="3" xfId="0" applyNumberFormat="1" applyFont="1" applyFill="1" applyBorder="1" applyAlignment="1" applyProtection="1">
      <alignment horizontal="right"/>
      <protection hidden="1"/>
    </xf>
    <xf numFmtId="171" fontId="23" fillId="3" borderId="4" xfId="0" applyNumberFormat="1" applyFont="1" applyFill="1" applyBorder="1" applyAlignment="1" applyProtection="1">
      <alignment horizontal="right"/>
      <protection hidden="1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170" fontId="11" fillId="0" borderId="7" xfId="0" applyNumberFormat="1" applyFont="1" applyBorder="1" applyAlignment="1" applyProtection="1">
      <alignment horizontal="right" wrapText="1"/>
      <protection locked="0"/>
    </xf>
    <xf numFmtId="171" fontId="11" fillId="0" borderId="7" xfId="0" applyNumberFormat="1" applyFont="1" applyBorder="1" applyProtection="1">
      <protection locked="0"/>
    </xf>
    <xf numFmtId="170" fontId="11" fillId="0" borderId="7" xfId="0" applyNumberFormat="1" applyFont="1" applyBorder="1" applyAlignment="1" applyProtection="1">
      <alignment horizontal="right"/>
      <protection locked="0"/>
    </xf>
    <xf numFmtId="170" fontId="10" fillId="0" borderId="8" xfId="0" applyNumberFormat="1" applyFont="1" applyBorder="1"/>
    <xf numFmtId="170" fontId="10" fillId="0" borderId="9" xfId="0" applyNumberFormat="1" applyFont="1" applyBorder="1"/>
    <xf numFmtId="170" fontId="10" fillId="0" borderId="10" xfId="0" applyNumberFormat="1" applyFont="1" applyBorder="1"/>
    <xf numFmtId="0" fontId="17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44" fontId="12" fillId="0" borderId="0" xfId="1" applyFont="1" applyAlignment="1" applyProtection="1">
      <alignment horizontal="center"/>
    </xf>
    <xf numFmtId="44" fontId="12" fillId="0" borderId="0" xfId="1" applyFont="1" applyProtection="1"/>
    <xf numFmtId="164" fontId="12" fillId="0" borderId="0" xfId="1" applyNumberFormat="1" applyFont="1" applyProtection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168" fontId="10" fillId="0" borderId="0" xfId="0" applyNumberFormat="1" applyFont="1" applyAlignment="1">
      <alignment horizontal="left"/>
    </xf>
    <xf numFmtId="168" fontId="0" fillId="0" borderId="0" xfId="0" applyNumberFormat="1" applyAlignment="1">
      <alignment horizontal="center"/>
    </xf>
    <xf numFmtId="170" fontId="11" fillId="3" borderId="11" xfId="0" applyNumberFormat="1" applyFont="1" applyFill="1" applyBorder="1" applyAlignment="1">
      <alignment horizontal="right"/>
    </xf>
    <xf numFmtId="169" fontId="11" fillId="4" borderId="7" xfId="0" applyNumberFormat="1" applyFont="1" applyFill="1" applyBorder="1" applyAlignment="1" applyProtection="1">
      <alignment horizontal="right"/>
      <protection locked="0"/>
    </xf>
    <xf numFmtId="169" fontId="11" fillId="4" borderId="7" xfId="1" applyNumberFormat="1" applyFont="1" applyFill="1" applyBorder="1" applyAlignment="1" applyProtection="1">
      <alignment horizontal="center"/>
      <protection locked="0"/>
    </xf>
    <xf numFmtId="0" fontId="23" fillId="2" borderId="13" xfId="0" applyFont="1" applyFill="1" applyBorder="1" applyAlignment="1" applyProtection="1">
      <alignment horizontal="center"/>
      <protection hidden="1"/>
    </xf>
    <xf numFmtId="171" fontId="23" fillId="3" borderId="14" xfId="0" applyNumberFormat="1" applyFont="1" applyFill="1" applyBorder="1" applyAlignment="1" applyProtection="1">
      <alignment horizontal="right"/>
      <protection hidden="1"/>
    </xf>
    <xf numFmtId="171" fontId="23" fillId="3" borderId="15" xfId="0" applyNumberFormat="1" applyFont="1" applyFill="1" applyBorder="1" applyAlignment="1" applyProtection="1">
      <alignment horizontal="right"/>
      <protection hidden="1"/>
    </xf>
    <xf numFmtId="49" fontId="11" fillId="4" borderId="7" xfId="0" applyNumberFormat="1" applyFont="1" applyFill="1" applyBorder="1" applyAlignment="1" applyProtection="1">
      <alignment horizontal="center"/>
      <protection locked="0"/>
    </xf>
    <xf numFmtId="171" fontId="23" fillId="3" borderId="5" xfId="0" applyNumberFormat="1" applyFont="1" applyFill="1" applyBorder="1" applyAlignment="1" applyProtection="1">
      <alignment horizontal="right"/>
      <protection hidden="1"/>
    </xf>
    <xf numFmtId="169" fontId="11" fillId="4" borderId="16" xfId="1" applyNumberFormat="1" applyFont="1" applyFill="1" applyBorder="1" applyAlignment="1" applyProtection="1">
      <alignment horizontal="center"/>
      <protection locked="0"/>
    </xf>
    <xf numFmtId="170" fontId="24" fillId="0" borderId="7" xfId="0" applyNumberFormat="1" applyFont="1" applyBorder="1" applyAlignment="1" applyProtection="1">
      <alignment horizontal="center"/>
      <protection locked="0"/>
    </xf>
    <xf numFmtId="169" fontId="11" fillId="4" borderId="4" xfId="1" applyNumberFormat="1" applyFont="1" applyFill="1" applyBorder="1" applyAlignment="1" applyProtection="1">
      <alignment horizontal="center"/>
      <protection locked="0"/>
    </xf>
    <xf numFmtId="170" fontId="11" fillId="0" borderId="4" xfId="0" applyNumberFormat="1" applyFont="1" applyBorder="1" applyAlignment="1" applyProtection="1">
      <alignment horizontal="right" wrapText="1"/>
      <protection locked="0"/>
    </xf>
    <xf numFmtId="170" fontId="24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shrinkToFit="1"/>
    </xf>
    <xf numFmtId="0" fontId="0" fillId="0" borderId="0" xfId="0" applyAlignment="1" applyProtection="1">
      <alignment shrinkToFit="1"/>
      <protection hidden="1"/>
    </xf>
    <xf numFmtId="49" fontId="2" fillId="4" borderId="17" xfId="0" applyNumberFormat="1" applyFont="1" applyFill="1" applyBorder="1" applyAlignment="1" applyProtection="1">
      <alignment shrinkToFit="1"/>
      <protection locked="0"/>
    </xf>
    <xf numFmtId="0" fontId="25" fillId="0" borderId="0" xfId="0" applyFont="1" applyAlignment="1">
      <alignment shrinkToFit="1"/>
    </xf>
    <xf numFmtId="0" fontId="25" fillId="0" borderId="0" xfId="0" applyFont="1" applyAlignment="1" applyProtection="1">
      <alignment shrinkToFit="1"/>
      <protection hidden="1"/>
    </xf>
    <xf numFmtId="0" fontId="13" fillId="0" borderId="0" xfId="0" applyFont="1" applyAlignment="1">
      <alignment horizontal="center" shrinkToFit="1"/>
    </xf>
    <xf numFmtId="0" fontId="23" fillId="2" borderId="1" xfId="0" applyFont="1" applyFill="1" applyBorder="1" applyAlignment="1" applyProtection="1">
      <alignment horizontal="center" shrinkToFit="1"/>
      <protection hidden="1"/>
    </xf>
    <xf numFmtId="0" fontId="23" fillId="2" borderId="2" xfId="0" applyFont="1" applyFill="1" applyBorder="1" applyAlignment="1" applyProtection="1">
      <alignment horizontal="center" shrinkToFit="1"/>
      <protection hidden="1"/>
    </xf>
    <xf numFmtId="0" fontId="23" fillId="2" borderId="13" xfId="0" applyFont="1" applyFill="1" applyBorder="1" applyAlignment="1" applyProtection="1">
      <alignment horizontal="center" shrinkToFit="1"/>
      <protection hidden="1"/>
    </xf>
    <xf numFmtId="3" fontId="0" fillId="4" borderId="12" xfId="0" applyNumberFormat="1" applyFill="1" applyBorder="1" applyAlignment="1" applyProtection="1">
      <alignment horizontal="left" shrinkToFit="1"/>
      <protection locked="0"/>
    </xf>
    <xf numFmtId="0" fontId="0" fillId="4" borderId="5" xfId="0" applyFill="1" applyBorder="1" applyAlignment="1" applyProtection="1">
      <alignment horizontal="left" wrapText="1" shrinkToFit="1"/>
      <protection locked="0"/>
    </xf>
    <xf numFmtId="169" fontId="11" fillId="4" borderId="5" xfId="0" applyNumberFormat="1" applyFont="1" applyFill="1" applyBorder="1" applyAlignment="1" applyProtection="1">
      <alignment horizontal="right" shrinkToFit="1"/>
      <protection locked="0"/>
    </xf>
    <xf numFmtId="170" fontId="11" fillId="0" borderId="5" xfId="0" applyNumberFormat="1" applyFont="1" applyBorder="1" applyAlignment="1" applyProtection="1">
      <alignment horizontal="right" shrinkToFit="1"/>
      <protection locked="0"/>
    </xf>
    <xf numFmtId="169" fontId="11" fillId="4" borderId="4" xfId="1" applyNumberFormat="1" applyFont="1" applyFill="1" applyBorder="1" applyAlignment="1" applyProtection="1">
      <alignment horizontal="center" shrinkToFit="1"/>
      <protection locked="0"/>
    </xf>
    <xf numFmtId="170" fontId="0" fillId="0" borderId="5" xfId="0" applyNumberFormat="1" applyBorder="1" applyAlignment="1" applyProtection="1">
      <alignment horizontal="center" shrinkToFit="1"/>
      <protection locked="0"/>
    </xf>
    <xf numFmtId="44" fontId="12" fillId="0" borderId="0" xfId="1" applyFont="1" applyAlignment="1">
      <alignment horizontal="center" shrinkToFit="1"/>
    </xf>
    <xf numFmtId="171" fontId="23" fillId="3" borderId="3" xfId="0" applyNumberFormat="1" applyFont="1" applyFill="1" applyBorder="1" applyAlignment="1" applyProtection="1">
      <alignment horizontal="right" shrinkToFit="1"/>
      <protection hidden="1"/>
    </xf>
    <xf numFmtId="171" fontId="23" fillId="3" borderId="4" xfId="0" applyNumberFormat="1" applyFont="1" applyFill="1" applyBorder="1" applyAlignment="1" applyProtection="1">
      <alignment horizontal="right" shrinkToFit="1"/>
      <protection hidden="1"/>
    </xf>
    <xf numFmtId="171" fontId="23" fillId="3" borderId="14" xfId="0" applyNumberFormat="1" applyFont="1" applyFill="1" applyBorder="1" applyAlignment="1" applyProtection="1">
      <alignment horizontal="right" shrinkToFit="1"/>
      <protection hidden="1"/>
    </xf>
    <xf numFmtId="0" fontId="0" fillId="0" borderId="0" xfId="0" applyAlignment="1">
      <alignment horizontal="center" shrinkToFit="1"/>
    </xf>
    <xf numFmtId="0" fontId="0" fillId="4" borderId="6" xfId="0" applyFill="1" applyBorder="1" applyAlignment="1" applyProtection="1">
      <alignment horizontal="left" shrinkToFit="1"/>
      <protection locked="0"/>
    </xf>
    <xf numFmtId="0" fontId="0" fillId="4" borderId="7" xfId="0" applyFill="1" applyBorder="1" applyAlignment="1" applyProtection="1">
      <alignment horizontal="left" wrapText="1" shrinkToFit="1"/>
      <protection locked="0"/>
    </xf>
    <xf numFmtId="169" fontId="11" fillId="4" borderId="7" xfId="0" applyNumberFormat="1" applyFont="1" applyFill="1" applyBorder="1" applyAlignment="1" applyProtection="1">
      <alignment horizontal="right" shrinkToFit="1"/>
      <protection locked="0"/>
    </xf>
    <xf numFmtId="170" fontId="11" fillId="0" borderId="7" xfId="0" applyNumberFormat="1" applyFont="1" applyBorder="1" applyAlignment="1" applyProtection="1">
      <alignment horizontal="right" wrapText="1" shrinkToFit="1"/>
      <protection locked="0"/>
    </xf>
    <xf numFmtId="171" fontId="11" fillId="0" borderId="7" xfId="0" applyNumberFormat="1" applyFont="1" applyBorder="1" applyAlignment="1" applyProtection="1">
      <alignment shrinkToFit="1"/>
      <protection locked="0"/>
    </xf>
    <xf numFmtId="170" fontId="11" fillId="0" borderId="7" xfId="0" applyNumberFormat="1" applyFont="1" applyBorder="1" applyAlignment="1" applyProtection="1">
      <alignment horizontal="right" shrinkToFit="1"/>
      <protection locked="0"/>
    </xf>
    <xf numFmtId="44" fontId="12" fillId="0" borderId="0" xfId="1" applyFont="1" applyAlignment="1">
      <alignment shrinkToFit="1"/>
    </xf>
    <xf numFmtId="169" fontId="11" fillId="4" borderId="7" xfId="1" applyNumberFormat="1" applyFont="1" applyFill="1" applyBorder="1" applyAlignment="1" applyProtection="1">
      <alignment horizontal="center" shrinkToFit="1"/>
      <protection locked="0"/>
    </xf>
    <xf numFmtId="164" fontId="12" fillId="0" borderId="0" xfId="1" applyNumberFormat="1" applyFont="1" applyAlignment="1">
      <alignment shrinkToFit="1"/>
    </xf>
    <xf numFmtId="44" fontId="24" fillId="0" borderId="0" xfId="1" applyFont="1" applyAlignment="1">
      <alignment shrinkToFit="1"/>
    </xf>
    <xf numFmtId="44" fontId="0" fillId="0" borderId="0" xfId="0" applyNumberFormat="1" applyAlignment="1">
      <alignment horizontal="right" shrinkToFit="1"/>
    </xf>
    <xf numFmtId="171" fontId="0" fillId="3" borderId="18" xfId="0" applyNumberFormat="1" applyFill="1" applyBorder="1" applyAlignment="1" applyProtection="1">
      <alignment shrinkToFit="1"/>
      <protection hidden="1"/>
    </xf>
    <xf numFmtId="171" fontId="0" fillId="3" borderId="19" xfId="0" applyNumberFormat="1" applyFill="1" applyBorder="1" applyAlignment="1" applyProtection="1">
      <alignment shrinkToFit="1"/>
      <protection hidden="1"/>
    </xf>
    <xf numFmtId="171" fontId="0" fillId="3" borderId="20" xfId="0" applyNumberFormat="1" applyFill="1" applyBorder="1" applyAlignment="1" applyProtection="1">
      <alignment shrinkToFit="1"/>
      <protection hidden="1"/>
    </xf>
    <xf numFmtId="171" fontId="0" fillId="3" borderId="21" xfId="0" applyNumberFormat="1" applyFill="1" applyBorder="1" applyAlignment="1" applyProtection="1">
      <alignment shrinkToFit="1"/>
      <protection hidden="1"/>
    </xf>
    <xf numFmtId="171" fontId="0" fillId="3" borderId="7" xfId="0" applyNumberFormat="1" applyFill="1" applyBorder="1" applyAlignment="1" applyProtection="1">
      <alignment shrinkToFit="1"/>
      <protection hidden="1"/>
    </xf>
    <xf numFmtId="171" fontId="0" fillId="3" borderId="22" xfId="0" applyNumberFormat="1" applyFill="1" applyBorder="1" applyAlignment="1" applyProtection="1">
      <alignment shrinkToFit="1"/>
      <protection hidden="1"/>
    </xf>
    <xf numFmtId="44" fontId="25" fillId="0" borderId="0" xfId="0" applyNumberFormat="1" applyFont="1" applyAlignment="1">
      <alignment horizontal="right" shrinkToFit="1"/>
    </xf>
    <xf numFmtId="171" fontId="26" fillId="3" borderId="23" xfId="0" applyNumberFormat="1" applyFont="1" applyFill="1" applyBorder="1" applyAlignment="1" applyProtection="1">
      <alignment shrinkToFit="1"/>
      <protection hidden="1"/>
    </xf>
    <xf numFmtId="171" fontId="26" fillId="3" borderId="24" xfId="0" applyNumberFormat="1" applyFont="1" applyFill="1" applyBorder="1" applyAlignment="1" applyProtection="1">
      <alignment shrinkToFit="1"/>
      <protection hidden="1"/>
    </xf>
    <xf numFmtId="171" fontId="26" fillId="3" borderId="25" xfId="0" applyNumberFormat="1" applyFont="1" applyFill="1" applyBorder="1" applyAlignment="1" applyProtection="1">
      <alignment shrinkToFit="1"/>
      <protection hidden="1"/>
    </xf>
    <xf numFmtId="169" fontId="13" fillId="2" borderId="26" xfId="1" applyNumberFormat="1" applyFont="1" applyFill="1" applyBorder="1" applyAlignment="1" applyProtection="1">
      <alignment horizontal="right" shrinkToFit="1"/>
      <protection locked="0"/>
    </xf>
    <xf numFmtId="0" fontId="0" fillId="4" borderId="0" xfId="0" applyFill="1"/>
    <xf numFmtId="2" fontId="16" fillId="4" borderId="0" xfId="0" applyNumberFormat="1" applyFont="1" applyFill="1"/>
    <xf numFmtId="0" fontId="0" fillId="4" borderId="0" xfId="0" applyFill="1" applyAlignment="1">
      <alignment shrinkToFit="1"/>
    </xf>
    <xf numFmtId="0" fontId="0" fillId="4" borderId="0" xfId="0" applyFill="1" applyAlignment="1" applyProtection="1">
      <alignment shrinkToFit="1"/>
      <protection hidden="1"/>
    </xf>
    <xf numFmtId="0" fontId="2" fillId="4" borderId="0" xfId="0" applyFont="1" applyFill="1" applyAlignment="1">
      <alignment horizontal="left" shrinkToFit="1"/>
    </xf>
    <xf numFmtId="0" fontId="1" fillId="4" borderId="0" xfId="0" applyFont="1" applyFill="1" applyAlignment="1">
      <alignment horizontal="left" shrinkToFit="1"/>
    </xf>
    <xf numFmtId="0" fontId="2" fillId="4" borderId="0" xfId="0" applyFont="1" applyFill="1" applyAlignment="1">
      <alignment shrinkToFit="1"/>
    </xf>
    <xf numFmtId="0" fontId="4" fillId="4" borderId="0" xfId="0" applyFont="1" applyFill="1" applyAlignment="1">
      <alignment shrinkToFit="1"/>
    </xf>
    <xf numFmtId="0" fontId="25" fillId="4" borderId="0" xfId="0" applyFont="1" applyFill="1" applyAlignment="1">
      <alignment shrinkToFit="1"/>
    </xf>
    <xf numFmtId="0" fontId="25" fillId="4" borderId="0" xfId="0" applyFont="1" applyFill="1" applyAlignment="1" applyProtection="1">
      <alignment shrinkToFit="1"/>
      <protection hidden="1"/>
    </xf>
    <xf numFmtId="49" fontId="10" fillId="4" borderId="27" xfId="0" applyNumberFormat="1" applyFont="1" applyFill="1" applyBorder="1" applyAlignment="1" applyProtection="1">
      <alignment shrinkToFit="1"/>
      <protection locked="0"/>
    </xf>
    <xf numFmtId="0" fontId="7" fillId="4" borderId="0" xfId="0" applyFont="1" applyFill="1" applyAlignment="1">
      <alignment shrinkToFit="1"/>
    </xf>
    <xf numFmtId="0" fontId="3" fillId="4" borderId="0" xfId="0" applyFont="1" applyFill="1" applyAlignment="1">
      <alignment horizontal="left" shrinkToFit="1"/>
    </xf>
    <xf numFmtId="44" fontId="25" fillId="4" borderId="0" xfId="0" applyNumberFormat="1" applyFont="1" applyFill="1" applyAlignment="1">
      <alignment shrinkToFit="1"/>
    </xf>
    <xf numFmtId="44" fontId="0" fillId="4" borderId="0" xfId="0" applyNumberFormat="1" applyFill="1" applyAlignment="1">
      <alignment shrinkToFit="1"/>
    </xf>
    <xf numFmtId="44" fontId="0" fillId="4" borderId="0" xfId="0" applyNumberFormat="1" applyFill="1" applyAlignment="1" applyProtection="1">
      <alignment shrinkToFit="1"/>
      <protection hidden="1"/>
    </xf>
    <xf numFmtId="2" fontId="8" fillId="4" borderId="0" xfId="0" applyNumberFormat="1" applyFont="1" applyFill="1" applyAlignment="1">
      <alignment shrinkToFit="1"/>
    </xf>
    <xf numFmtId="2" fontId="14" fillId="4" borderId="0" xfId="0" applyNumberFormat="1" applyFont="1" applyFill="1" applyAlignment="1">
      <alignment horizontal="center" shrinkToFit="1"/>
    </xf>
    <xf numFmtId="0" fontId="13" fillId="4" borderId="0" xfId="0" applyFont="1" applyFill="1" applyAlignment="1">
      <alignment horizontal="right" shrinkToFit="1"/>
    </xf>
    <xf numFmtId="7" fontId="13" fillId="4" borderId="0" xfId="1" applyNumberFormat="1" applyFont="1" applyFill="1" applyBorder="1" applyAlignment="1">
      <alignment horizontal="right" shrinkToFit="1"/>
    </xf>
    <xf numFmtId="166" fontId="13" fillId="4" borderId="0" xfId="1" applyNumberFormat="1" applyFont="1" applyFill="1" applyBorder="1" applyAlignment="1">
      <alignment horizontal="right" shrinkToFit="1"/>
    </xf>
    <xf numFmtId="168" fontId="0" fillId="4" borderId="0" xfId="0" applyNumberFormat="1" applyFill="1" applyAlignment="1">
      <alignment horizontal="center" shrinkToFit="1"/>
    </xf>
    <xf numFmtId="168" fontId="27" fillId="4" borderId="0" xfId="0" applyNumberFormat="1" applyFont="1" applyFill="1" applyAlignment="1">
      <alignment horizontal="left" shrinkToFit="1"/>
    </xf>
    <xf numFmtId="168" fontId="10" fillId="4" borderId="0" xfId="0" applyNumberFormat="1" applyFont="1" applyFill="1" applyAlignment="1">
      <alignment horizontal="left" shrinkToFit="1"/>
    </xf>
    <xf numFmtId="0" fontId="10" fillId="4" borderId="0" xfId="0" applyFont="1" applyFill="1" applyAlignment="1">
      <alignment horizontal="left" shrinkToFit="1"/>
    </xf>
    <xf numFmtId="0" fontId="0" fillId="4" borderId="0" xfId="0" applyFill="1" applyAlignment="1">
      <alignment horizontal="center" shrinkToFit="1"/>
    </xf>
    <xf numFmtId="0" fontId="21" fillId="4" borderId="0" xfId="0" applyFont="1" applyFill="1" applyAlignment="1">
      <alignment shrinkToFit="1"/>
    </xf>
    <xf numFmtId="0" fontId="0" fillId="4" borderId="0" xfId="0" applyFill="1" applyAlignment="1">
      <alignment horizontal="left" shrinkToFit="1"/>
    </xf>
    <xf numFmtId="0" fontId="0" fillId="5" borderId="12" xfId="0" applyFill="1" applyBorder="1" applyAlignment="1">
      <alignment horizontal="left" shrinkToFit="1"/>
    </xf>
    <xf numFmtId="0" fontId="0" fillId="5" borderId="28" xfId="0" applyFill="1" applyBorder="1" applyAlignment="1">
      <alignment shrinkToFit="1"/>
    </xf>
    <xf numFmtId="169" fontId="11" fillId="6" borderId="7" xfId="0" applyNumberFormat="1" applyFont="1" applyFill="1" applyBorder="1" applyAlignment="1">
      <alignment horizontal="right" shrinkToFit="1"/>
    </xf>
    <xf numFmtId="169" fontId="12" fillId="6" borderId="5" xfId="1" applyNumberFormat="1" applyFont="1" applyFill="1" applyBorder="1" applyAlignment="1">
      <alignment horizontal="right" shrinkToFit="1"/>
    </xf>
    <xf numFmtId="170" fontId="12" fillId="6" borderId="7" xfId="0" applyNumberFormat="1" applyFont="1" applyFill="1" applyBorder="1" applyAlignment="1">
      <alignment horizontal="right" shrinkToFit="1"/>
    </xf>
    <xf numFmtId="169" fontId="12" fillId="6" borderId="7" xfId="1" applyNumberFormat="1" applyFont="1" applyFill="1" applyBorder="1" applyAlignment="1">
      <alignment horizontal="right" shrinkToFit="1"/>
    </xf>
    <xf numFmtId="169" fontId="11" fillId="6" borderId="7" xfId="1" applyNumberFormat="1" applyFont="1" applyFill="1" applyBorder="1" applyAlignment="1">
      <alignment horizontal="right" shrinkToFit="1"/>
    </xf>
    <xf numFmtId="169" fontId="11" fillId="6" borderId="26" xfId="1" applyNumberFormat="1" applyFont="1" applyFill="1" applyBorder="1" applyAlignment="1">
      <alignment horizontal="right" shrinkToFit="1"/>
    </xf>
    <xf numFmtId="0" fontId="0" fillId="6" borderId="99" xfId="0" applyFill="1" applyBorder="1" applyAlignment="1">
      <alignment shrinkToFit="1"/>
    </xf>
    <xf numFmtId="171" fontId="0" fillId="6" borderId="100" xfId="0" applyNumberFormat="1" applyFill="1" applyBorder="1" applyAlignment="1">
      <alignment horizontal="right" shrinkToFit="1"/>
    </xf>
    <xf numFmtId="164" fontId="0" fillId="6" borderId="100" xfId="0" applyNumberFormat="1" applyFill="1" applyBorder="1" applyAlignment="1">
      <alignment horizontal="center" shrinkToFit="1"/>
    </xf>
    <xf numFmtId="0" fontId="0" fillId="6" borderId="101" xfId="0" applyFill="1" applyBorder="1" applyAlignment="1">
      <alignment shrinkToFit="1"/>
    </xf>
    <xf numFmtId="171" fontId="0" fillId="6" borderId="29" xfId="0" applyNumberFormat="1" applyFill="1" applyBorder="1" applyAlignment="1">
      <alignment horizontal="right" shrinkToFit="1"/>
    </xf>
    <xf numFmtId="164" fontId="0" fillId="6" borderId="29" xfId="0" applyNumberFormat="1" applyFill="1" applyBorder="1" applyAlignment="1">
      <alignment horizontal="center" shrinkToFit="1"/>
    </xf>
    <xf numFmtId="0" fontId="0" fillId="6" borderId="102" xfId="0" applyFill="1" applyBorder="1" applyAlignment="1">
      <alignment shrinkToFit="1"/>
    </xf>
    <xf numFmtId="171" fontId="0" fillId="6" borderId="103" xfId="0" applyNumberFormat="1" applyFill="1" applyBorder="1" applyAlignment="1">
      <alignment horizontal="right" shrinkToFit="1"/>
    </xf>
    <xf numFmtId="164" fontId="0" fillId="6" borderId="103" xfId="0" applyNumberFormat="1" applyFill="1" applyBorder="1" applyAlignment="1">
      <alignment horizontal="center" shrinkToFit="1"/>
    </xf>
    <xf numFmtId="0" fontId="0" fillId="6" borderId="30" xfId="0" applyFill="1" applyBorder="1" applyAlignment="1">
      <alignment shrinkToFit="1"/>
    </xf>
    <xf numFmtId="171" fontId="0" fillId="6" borderId="31" xfId="0" applyNumberFormat="1" applyFill="1" applyBorder="1" applyAlignment="1">
      <alignment horizontal="right" shrinkToFit="1"/>
    </xf>
    <xf numFmtId="164" fontId="0" fillId="6" borderId="31" xfId="0" applyNumberFormat="1" applyFill="1" applyBorder="1" applyAlignment="1">
      <alignment horizontal="center" shrinkToFit="1"/>
    </xf>
    <xf numFmtId="0" fontId="0" fillId="6" borderId="104" xfId="0" applyFill="1" applyBorder="1" applyAlignment="1">
      <alignment shrinkToFit="1"/>
    </xf>
    <xf numFmtId="171" fontId="0" fillId="6" borderId="105" xfId="0" applyNumberFormat="1" applyFill="1" applyBorder="1" applyAlignment="1">
      <alignment horizontal="right" shrinkToFit="1"/>
    </xf>
    <xf numFmtId="164" fontId="0" fillId="6" borderId="105" xfId="0" applyNumberFormat="1" applyFill="1" applyBorder="1" applyAlignment="1">
      <alignment horizontal="center" shrinkToFit="1"/>
    </xf>
    <xf numFmtId="0" fontId="0" fillId="6" borderId="32" xfId="0" applyFill="1" applyBorder="1" applyAlignment="1">
      <alignment shrinkToFit="1"/>
    </xf>
    <xf numFmtId="171" fontId="0" fillId="6" borderId="106" xfId="0" applyNumberFormat="1" applyFill="1" applyBorder="1" applyAlignment="1">
      <alignment horizontal="right" shrinkToFit="1"/>
    </xf>
    <xf numFmtId="164" fontId="0" fillId="6" borderId="106" xfId="0" applyNumberFormat="1" applyFill="1" applyBorder="1" applyAlignment="1">
      <alignment horizontal="center" shrinkToFit="1"/>
    </xf>
    <xf numFmtId="170" fontId="0" fillId="6" borderId="100" xfId="0" applyNumberFormat="1" applyFill="1" applyBorder="1" applyAlignment="1">
      <alignment horizontal="right" shrinkToFit="1"/>
    </xf>
    <xf numFmtId="0" fontId="0" fillId="6" borderId="107" xfId="0" applyFill="1" applyBorder="1" applyAlignment="1">
      <alignment shrinkToFit="1"/>
    </xf>
    <xf numFmtId="170" fontId="0" fillId="6" borderId="108" xfId="0" applyNumberFormat="1" applyFill="1" applyBorder="1" applyAlignment="1">
      <alignment horizontal="right" shrinkToFit="1"/>
    </xf>
    <xf numFmtId="164" fontId="0" fillId="6" borderId="108" xfId="0" applyNumberFormat="1" applyFill="1" applyBorder="1" applyAlignment="1">
      <alignment horizontal="center" shrinkToFit="1"/>
    </xf>
    <xf numFmtId="169" fontId="11" fillId="6" borderId="109" xfId="1" applyNumberFormat="1" applyFont="1" applyFill="1" applyBorder="1" applyAlignment="1">
      <alignment horizontal="right" shrinkToFit="1"/>
    </xf>
    <xf numFmtId="169" fontId="11" fillId="6" borderId="33" xfId="1" applyNumberFormat="1" applyFont="1" applyFill="1" applyBorder="1" applyAlignment="1">
      <alignment horizontal="right" shrinkToFit="1"/>
    </xf>
    <xf numFmtId="169" fontId="11" fillId="6" borderId="110" xfId="1" applyNumberFormat="1" applyFont="1" applyFill="1" applyBorder="1" applyAlignment="1">
      <alignment horizontal="right" shrinkToFit="1"/>
    </xf>
    <xf numFmtId="169" fontId="11" fillId="6" borderId="34" xfId="1" applyNumberFormat="1" applyFont="1" applyFill="1" applyBorder="1" applyAlignment="1">
      <alignment horizontal="right" shrinkToFit="1"/>
    </xf>
    <xf numFmtId="169" fontId="11" fillId="6" borderId="111" xfId="1" applyNumberFormat="1" applyFont="1" applyFill="1" applyBorder="1" applyAlignment="1">
      <alignment horizontal="right" shrinkToFit="1"/>
    </xf>
    <xf numFmtId="169" fontId="11" fillId="6" borderId="112" xfId="1" applyNumberFormat="1" applyFont="1" applyFill="1" applyBorder="1" applyAlignment="1">
      <alignment horizontal="right" shrinkToFit="1"/>
    </xf>
    <xf numFmtId="169" fontId="11" fillId="6" borderId="113" xfId="1" applyNumberFormat="1" applyFont="1" applyFill="1" applyBorder="1" applyAlignment="1">
      <alignment horizontal="right" shrinkToFit="1"/>
    </xf>
    <xf numFmtId="169" fontId="11" fillId="6" borderId="35" xfId="1" applyNumberFormat="1" applyFont="1" applyFill="1" applyBorder="1" applyAlignment="1">
      <alignment horizontal="right" shrinkToFit="1"/>
    </xf>
    <xf numFmtId="10" fontId="0" fillId="6" borderId="36" xfId="0" applyNumberFormat="1" applyFill="1" applyBorder="1" applyAlignment="1">
      <alignment horizontal="right" shrinkToFit="1"/>
    </xf>
    <xf numFmtId="169" fontId="13" fillId="6" borderId="37" xfId="1" applyNumberFormat="1" applyFont="1" applyFill="1" applyBorder="1" applyAlignment="1">
      <alignment horizontal="right" shrinkToFit="1"/>
    </xf>
    <xf numFmtId="0" fontId="28" fillId="4" borderId="0" xfId="0" applyFont="1" applyFill="1" applyAlignment="1">
      <alignment horizontal="left" shrinkToFit="1"/>
    </xf>
    <xf numFmtId="0" fontId="29" fillId="4" borderId="0" xfId="0" applyFont="1" applyFill="1" applyAlignment="1">
      <alignment horizontal="left" shrinkToFit="1"/>
    </xf>
    <xf numFmtId="0" fontId="28" fillId="4" borderId="0" xfId="0" applyFont="1" applyFill="1" applyAlignment="1">
      <alignment shrinkToFit="1"/>
    </xf>
    <xf numFmtId="170" fontId="24" fillId="7" borderId="7" xfId="0" applyNumberFormat="1" applyFont="1" applyFill="1" applyBorder="1" applyAlignment="1">
      <alignment shrinkToFit="1"/>
    </xf>
    <xf numFmtId="170" fontId="24" fillId="7" borderId="7" xfId="0" applyNumberFormat="1" applyFont="1" applyFill="1" applyBorder="1" applyAlignment="1">
      <alignment horizontal="right" shrinkToFit="1"/>
    </xf>
    <xf numFmtId="169" fontId="11" fillId="6" borderId="7" xfId="0" applyNumberFormat="1" applyFont="1" applyFill="1" applyBorder="1" applyAlignment="1">
      <alignment horizontal="right"/>
    </xf>
    <xf numFmtId="168" fontId="12" fillId="6" borderId="7" xfId="1" applyNumberFormat="1" applyFont="1" applyFill="1" applyBorder="1" applyAlignment="1" applyProtection="1">
      <protection locked="0"/>
    </xf>
    <xf numFmtId="169" fontId="11" fillId="6" borderId="7" xfId="1" applyNumberFormat="1" applyFont="1" applyFill="1" applyBorder="1" applyAlignment="1" applyProtection="1">
      <alignment horizontal="right"/>
    </xf>
    <xf numFmtId="169" fontId="12" fillId="6" borderId="4" xfId="1" applyNumberFormat="1" applyFont="1" applyFill="1" applyBorder="1" applyAlignment="1" applyProtection="1">
      <alignment horizontal="right"/>
    </xf>
    <xf numFmtId="170" fontId="12" fillId="6" borderId="7" xfId="0" applyNumberFormat="1" applyFont="1" applyFill="1" applyBorder="1" applyAlignment="1">
      <alignment horizontal="right"/>
    </xf>
    <xf numFmtId="49" fontId="11" fillId="4" borderId="4" xfId="0" applyNumberFormat="1" applyFont="1" applyFill="1" applyBorder="1" applyAlignment="1" applyProtection="1">
      <alignment horizontal="center" shrinkToFit="1"/>
      <protection locked="0"/>
    </xf>
    <xf numFmtId="165" fontId="5" fillId="6" borderId="38" xfId="0" applyNumberFormat="1" applyFont="1" applyFill="1" applyBorder="1" applyAlignment="1">
      <alignment horizontal="right" shrinkToFit="1"/>
    </xf>
    <xf numFmtId="170" fontId="24" fillId="7" borderId="39" xfId="0" applyNumberFormat="1" applyFont="1" applyFill="1" applyBorder="1" applyAlignment="1">
      <alignment horizontal="right" shrinkToFit="1"/>
    </xf>
    <xf numFmtId="7" fontId="11" fillId="6" borderId="114" xfId="1" applyNumberFormat="1" applyFont="1" applyFill="1" applyBorder="1" applyAlignment="1" applyProtection="1">
      <alignment horizontal="right" shrinkToFit="1"/>
      <protection locked="0"/>
    </xf>
    <xf numFmtId="7" fontId="11" fillId="6" borderId="40" xfId="1" applyNumberFormat="1" applyFont="1" applyFill="1" applyBorder="1" applyAlignment="1" applyProtection="1">
      <alignment horizontal="right" shrinkToFit="1"/>
      <protection locked="0"/>
    </xf>
    <xf numFmtId="7" fontId="11" fillId="6" borderId="115" xfId="1" applyNumberFormat="1" applyFont="1" applyFill="1" applyBorder="1" applyAlignment="1" applyProtection="1">
      <alignment horizontal="right" shrinkToFit="1"/>
      <protection locked="0"/>
    </xf>
    <xf numFmtId="7" fontId="11" fillId="6" borderId="41" xfId="1" applyNumberFormat="1" applyFont="1" applyFill="1" applyBorder="1" applyAlignment="1" applyProtection="1">
      <alignment horizontal="right" shrinkToFit="1"/>
      <protection locked="0"/>
    </xf>
    <xf numFmtId="7" fontId="11" fillId="6" borderId="116" xfId="1" applyNumberFormat="1" applyFont="1" applyFill="1" applyBorder="1" applyAlignment="1" applyProtection="1">
      <alignment horizontal="right" shrinkToFit="1"/>
      <protection locked="0"/>
    </xf>
    <xf numFmtId="7" fontId="11" fillId="6" borderId="117" xfId="1" applyNumberFormat="1" applyFont="1" applyFill="1" applyBorder="1" applyAlignment="1" applyProtection="1">
      <alignment horizontal="right" shrinkToFit="1"/>
      <protection locked="0"/>
    </xf>
    <xf numFmtId="10" fontId="0" fillId="6" borderId="114" xfId="0" applyNumberFormat="1" applyFill="1" applyBorder="1" applyAlignment="1">
      <alignment horizontal="right" shrinkToFit="1"/>
    </xf>
    <xf numFmtId="10" fontId="0" fillId="6" borderId="118" xfId="0" applyNumberFormat="1" applyFill="1" applyBorder="1" applyAlignment="1">
      <alignment horizontal="right" shrinkToFit="1"/>
    </xf>
    <xf numFmtId="10" fontId="0" fillId="6" borderId="0" xfId="0" applyNumberFormat="1" applyFill="1" applyAlignment="1">
      <alignment horizontal="right" shrinkToFit="1"/>
    </xf>
    <xf numFmtId="0" fontId="12" fillId="2" borderId="42" xfId="0" applyFont="1" applyFill="1" applyBorder="1" applyAlignment="1" applyProtection="1">
      <alignment shrinkToFit="1"/>
      <protection locked="0"/>
    </xf>
    <xf numFmtId="0" fontId="11" fillId="6" borderId="42" xfId="0" applyFont="1" applyFill="1" applyBorder="1" applyAlignment="1">
      <alignment horizontal="left" vertical="top" wrapText="1" shrinkToFit="1"/>
    </xf>
    <xf numFmtId="169" fontId="12" fillId="6" borderId="4" xfId="1" applyNumberFormat="1" applyFont="1" applyFill="1" applyBorder="1" applyAlignment="1">
      <alignment horizontal="right" shrinkToFit="1"/>
    </xf>
    <xf numFmtId="0" fontId="2" fillId="4" borderId="40" xfId="0" applyFont="1" applyFill="1" applyBorder="1"/>
    <xf numFmtId="0" fontId="2" fillId="4" borderId="0" xfId="0" applyFont="1" applyFill="1"/>
    <xf numFmtId="0" fontId="2" fillId="4" borderId="36" xfId="0" applyFont="1" applyFill="1" applyBorder="1"/>
    <xf numFmtId="0" fontId="2" fillId="4" borderId="43" xfId="0" applyFont="1" applyFill="1" applyBorder="1"/>
    <xf numFmtId="0" fontId="2" fillId="4" borderId="44" xfId="0" applyFont="1" applyFill="1" applyBorder="1"/>
    <xf numFmtId="0" fontId="2" fillId="4" borderId="45" xfId="0" applyFont="1" applyFill="1" applyBorder="1"/>
    <xf numFmtId="0" fontId="8" fillId="4" borderId="0" xfId="0" applyFont="1" applyFill="1"/>
    <xf numFmtId="0" fontId="2" fillId="8" borderId="40" xfId="0" applyFont="1" applyFill="1" applyBorder="1"/>
    <xf numFmtId="0" fontId="2" fillId="8" borderId="36" xfId="0" applyFont="1" applyFill="1" applyBorder="1"/>
    <xf numFmtId="0" fontId="1" fillId="9" borderId="46" xfId="0" applyFont="1" applyFill="1" applyBorder="1" applyAlignment="1">
      <alignment horizontal="right" shrinkToFit="1"/>
    </xf>
    <xf numFmtId="0" fontId="1" fillId="9" borderId="47" xfId="0" applyFont="1" applyFill="1" applyBorder="1" applyAlignment="1">
      <alignment horizontal="right" shrinkToFit="1"/>
    </xf>
    <xf numFmtId="0" fontId="9" fillId="10" borderId="48" xfId="0" applyFont="1" applyFill="1" applyBorder="1" applyAlignment="1">
      <alignment horizontal="center" vertical="center" wrapText="1" shrinkToFit="1"/>
    </xf>
    <xf numFmtId="0" fontId="9" fillId="13" borderId="49" xfId="0" applyFont="1" applyFill="1" applyBorder="1" applyAlignment="1">
      <alignment horizontal="center" vertical="center" wrapText="1" shrinkToFit="1"/>
    </xf>
    <xf numFmtId="0" fontId="0" fillId="10" borderId="7" xfId="0" applyFill="1" applyBorder="1" applyAlignment="1">
      <alignment shrinkToFit="1"/>
    </xf>
    <xf numFmtId="0" fontId="0" fillId="10" borderId="7" xfId="0" applyFill="1" applyBorder="1" applyAlignment="1">
      <alignment horizontal="right" shrinkToFit="1"/>
    </xf>
    <xf numFmtId="7" fontId="11" fillId="10" borderId="7" xfId="1" applyNumberFormat="1" applyFont="1" applyFill="1" applyBorder="1" applyAlignment="1" applyProtection="1">
      <alignment shrinkToFit="1"/>
    </xf>
    <xf numFmtId="44" fontId="11" fillId="10" borderId="7" xfId="1" applyFont="1" applyFill="1" applyBorder="1" applyAlignment="1">
      <alignment horizontal="center" shrinkToFit="1"/>
    </xf>
    <xf numFmtId="165" fontId="0" fillId="10" borderId="7" xfId="0" applyNumberFormat="1" applyFill="1" applyBorder="1" applyAlignment="1">
      <alignment horizontal="center" shrinkToFit="1"/>
    </xf>
    <xf numFmtId="0" fontId="0" fillId="11" borderId="7" xfId="0" applyFill="1" applyBorder="1" applyAlignment="1">
      <alignment shrinkToFit="1"/>
    </xf>
    <xf numFmtId="0" fontId="0" fillId="11" borderId="7" xfId="0" applyFill="1" applyBorder="1" applyAlignment="1">
      <alignment horizontal="right" shrinkToFit="1"/>
    </xf>
    <xf numFmtId="7" fontId="11" fillId="11" borderId="7" xfId="1" applyNumberFormat="1" applyFont="1" applyFill="1" applyBorder="1" applyAlignment="1" applyProtection="1">
      <alignment shrinkToFit="1"/>
    </xf>
    <xf numFmtId="44" fontId="11" fillId="11" borderId="7" xfId="1" applyFont="1" applyFill="1" applyBorder="1" applyAlignment="1">
      <alignment horizontal="center" shrinkToFit="1"/>
    </xf>
    <xf numFmtId="165" fontId="0" fillId="11" borderId="7" xfId="0" applyNumberFormat="1" applyFill="1" applyBorder="1" applyAlignment="1">
      <alignment horizontal="center" shrinkToFit="1"/>
    </xf>
    <xf numFmtId="0" fontId="0" fillId="12" borderId="7" xfId="0" applyFill="1" applyBorder="1" applyAlignment="1">
      <alignment shrinkToFit="1"/>
    </xf>
    <xf numFmtId="0" fontId="0" fillId="12" borderId="7" xfId="0" applyFill="1" applyBorder="1" applyAlignment="1">
      <alignment horizontal="right" shrinkToFit="1"/>
    </xf>
    <xf numFmtId="7" fontId="11" fillId="12" borderId="7" xfId="1" applyNumberFormat="1" applyFont="1" applyFill="1" applyBorder="1" applyAlignment="1" applyProtection="1">
      <alignment shrinkToFit="1"/>
    </xf>
    <xf numFmtId="44" fontId="11" fillId="12" borderId="7" xfId="1" applyFont="1" applyFill="1" applyBorder="1" applyAlignment="1">
      <alignment horizontal="center" shrinkToFit="1"/>
    </xf>
    <xf numFmtId="165" fontId="0" fillId="12" borderId="7" xfId="0" applyNumberFormat="1" applyFill="1" applyBorder="1" applyAlignment="1">
      <alignment horizontal="center" shrinkToFit="1"/>
    </xf>
    <xf numFmtId="0" fontId="0" fillId="12" borderId="50" xfId="0" applyFill="1" applyBorder="1" applyAlignment="1">
      <alignment shrinkToFit="1"/>
    </xf>
    <xf numFmtId="0" fontId="0" fillId="12" borderId="50" xfId="0" applyFill="1" applyBorder="1" applyAlignment="1">
      <alignment horizontal="right" shrinkToFit="1"/>
    </xf>
    <xf numFmtId="7" fontId="11" fillId="12" borderId="50" xfId="1" applyNumberFormat="1" applyFont="1" applyFill="1" applyBorder="1" applyAlignment="1" applyProtection="1">
      <alignment shrinkToFit="1"/>
    </xf>
    <xf numFmtId="44" fontId="11" fillId="12" borderId="50" xfId="1" applyFont="1" applyFill="1" applyBorder="1" applyAlignment="1">
      <alignment horizontal="center" shrinkToFit="1"/>
    </xf>
    <xf numFmtId="165" fontId="0" fillId="12" borderId="50" xfId="0" applyNumberFormat="1" applyFill="1" applyBorder="1" applyAlignment="1">
      <alignment horizontal="center" shrinkToFit="1"/>
    </xf>
    <xf numFmtId="0" fontId="0" fillId="10" borderId="4" xfId="0" applyFill="1" applyBorder="1" applyAlignment="1">
      <alignment shrinkToFit="1"/>
    </xf>
    <xf numFmtId="0" fontId="0" fillId="10" borderId="4" xfId="0" applyFill="1" applyBorder="1" applyAlignment="1">
      <alignment horizontal="right" shrinkToFit="1"/>
    </xf>
    <xf numFmtId="44" fontId="11" fillId="10" borderId="4" xfId="1" applyFont="1" applyFill="1" applyBorder="1" applyAlignment="1" applyProtection="1">
      <alignment shrinkToFit="1"/>
    </xf>
    <xf numFmtId="164" fontId="0" fillId="10" borderId="4" xfId="0" applyNumberFormat="1" applyFill="1" applyBorder="1" applyAlignment="1">
      <alignment horizontal="center" shrinkToFit="1"/>
    </xf>
    <xf numFmtId="44" fontId="11" fillId="10" borderId="4" xfId="1" applyFont="1" applyFill="1" applyBorder="1" applyAlignment="1">
      <alignment horizontal="center" shrinkToFit="1"/>
    </xf>
    <xf numFmtId="44" fontId="11" fillId="10" borderId="7" xfId="1" applyFont="1" applyFill="1" applyBorder="1" applyAlignment="1" applyProtection="1">
      <alignment shrinkToFit="1"/>
    </xf>
    <xf numFmtId="164" fontId="0" fillId="10" borderId="7" xfId="0" applyNumberFormat="1" applyFill="1" applyBorder="1" applyAlignment="1">
      <alignment horizontal="center" shrinkToFit="1"/>
    </xf>
    <xf numFmtId="44" fontId="11" fillId="11" borderId="7" xfId="1" applyFont="1" applyFill="1" applyBorder="1" applyAlignment="1" applyProtection="1">
      <alignment shrinkToFit="1"/>
    </xf>
    <xf numFmtId="164" fontId="0" fillId="11" borderId="7" xfId="0" applyNumberFormat="1" applyFill="1" applyBorder="1" applyAlignment="1">
      <alignment horizontal="center" shrinkToFit="1"/>
    </xf>
    <xf numFmtId="44" fontId="11" fillId="12" borderId="7" xfId="1" applyFont="1" applyFill="1" applyBorder="1" applyAlignment="1" applyProtection="1">
      <alignment shrinkToFit="1"/>
    </xf>
    <xf numFmtId="164" fontId="0" fillId="12" borderId="7" xfId="0" applyNumberFormat="1" applyFill="1" applyBorder="1" applyAlignment="1">
      <alignment horizontal="center" shrinkToFit="1"/>
    </xf>
    <xf numFmtId="7" fontId="13" fillId="6" borderId="100" xfId="1" applyNumberFormat="1" applyFont="1" applyFill="1" applyBorder="1" applyAlignment="1" applyProtection="1">
      <alignment horizontal="center" shrinkToFit="1"/>
      <protection locked="0"/>
    </xf>
    <xf numFmtId="7" fontId="13" fillId="6" borderId="29" xfId="1" applyNumberFormat="1" applyFont="1" applyFill="1" applyBorder="1" applyAlignment="1" applyProtection="1">
      <alignment horizontal="center" shrinkToFit="1"/>
      <protection locked="0"/>
    </xf>
    <xf numFmtId="7" fontId="13" fillId="6" borderId="103" xfId="1" applyNumberFormat="1" applyFont="1" applyFill="1" applyBorder="1" applyAlignment="1" applyProtection="1">
      <alignment horizontal="center" shrinkToFit="1"/>
      <protection locked="0"/>
    </xf>
    <xf numFmtId="7" fontId="13" fillId="6" borderId="31" xfId="1" applyNumberFormat="1" applyFont="1" applyFill="1" applyBorder="1" applyAlignment="1" applyProtection="1">
      <alignment horizontal="center" shrinkToFit="1"/>
      <protection locked="0"/>
    </xf>
    <xf numFmtId="7" fontId="13" fillId="6" borderId="105" xfId="1" applyNumberFormat="1" applyFont="1" applyFill="1" applyBorder="1" applyAlignment="1" applyProtection="1">
      <alignment horizontal="center" shrinkToFit="1"/>
      <protection locked="0"/>
    </xf>
    <xf numFmtId="7" fontId="13" fillId="6" borderId="106" xfId="1" applyNumberFormat="1" applyFont="1" applyFill="1" applyBorder="1" applyAlignment="1" applyProtection="1">
      <alignment horizontal="center" shrinkToFit="1"/>
      <protection locked="0"/>
    </xf>
    <xf numFmtId="10" fontId="22" fillId="6" borderId="100" xfId="0" applyNumberFormat="1" applyFont="1" applyFill="1" applyBorder="1" applyAlignment="1">
      <alignment horizontal="center" shrinkToFit="1"/>
    </xf>
    <xf numFmtId="10" fontId="22" fillId="6" borderId="108" xfId="0" applyNumberFormat="1" applyFont="1" applyFill="1" applyBorder="1" applyAlignment="1">
      <alignment horizontal="center" shrinkToFit="1"/>
    </xf>
    <xf numFmtId="0" fontId="22" fillId="0" borderId="0" xfId="0" applyFont="1" applyAlignment="1">
      <alignment horizontal="right"/>
    </xf>
    <xf numFmtId="0" fontId="9" fillId="13" borderId="51" xfId="0" applyFont="1" applyFill="1" applyBorder="1" applyAlignment="1">
      <alignment horizontal="center" vertical="center" wrapText="1" shrinkToFit="1"/>
    </xf>
    <xf numFmtId="0" fontId="0" fillId="4" borderId="52" xfId="0" applyFill="1" applyBorder="1" applyAlignment="1" applyProtection="1">
      <alignment horizontal="left" shrinkToFit="1"/>
      <protection locked="0"/>
    </xf>
    <xf numFmtId="0" fontId="0" fillId="4" borderId="16" xfId="0" applyFill="1" applyBorder="1" applyAlignment="1" applyProtection="1">
      <alignment horizontal="left" wrapText="1" shrinkToFit="1"/>
      <protection locked="0"/>
    </xf>
    <xf numFmtId="169" fontId="11" fillId="4" borderId="16" xfId="0" applyNumberFormat="1" applyFont="1" applyFill="1" applyBorder="1" applyAlignment="1" applyProtection="1">
      <alignment horizontal="right" shrinkToFit="1"/>
      <protection locked="0"/>
    </xf>
    <xf numFmtId="170" fontId="11" fillId="0" borderId="16" xfId="0" applyNumberFormat="1" applyFont="1" applyBorder="1" applyAlignment="1" applyProtection="1">
      <alignment horizontal="right" shrinkToFit="1"/>
      <protection locked="0"/>
    </xf>
    <xf numFmtId="169" fontId="11" fillId="4" borderId="16" xfId="1" applyNumberFormat="1" applyFont="1" applyFill="1" applyBorder="1" applyAlignment="1" applyProtection="1">
      <alignment horizontal="center" shrinkToFit="1"/>
      <protection locked="0"/>
    </xf>
    <xf numFmtId="10" fontId="11" fillId="15" borderId="82" xfId="1" applyNumberFormat="1" applyFont="1" applyFill="1" applyBorder="1" applyAlignment="1" applyProtection="1">
      <alignment horizontal="right" shrinkToFit="1"/>
      <protection locked="0"/>
    </xf>
    <xf numFmtId="10" fontId="11" fillId="15" borderId="7" xfId="1" applyNumberFormat="1" applyFont="1" applyFill="1" applyBorder="1" applyAlignment="1" applyProtection="1">
      <alignment horizontal="right" shrinkToFit="1"/>
      <protection locked="0"/>
    </xf>
    <xf numFmtId="170" fontId="13" fillId="7" borderId="84" xfId="1" applyNumberFormat="1" applyFont="1" applyFill="1" applyBorder="1" applyAlignment="1">
      <alignment horizontal="right" shrinkToFit="1"/>
    </xf>
    <xf numFmtId="0" fontId="0" fillId="10" borderId="5" xfId="0" applyFill="1" applyBorder="1" applyAlignment="1">
      <alignment shrinkToFit="1"/>
    </xf>
    <xf numFmtId="0" fontId="0" fillId="10" borderId="5" xfId="0" applyFill="1" applyBorder="1" applyAlignment="1">
      <alignment horizontal="right" shrinkToFit="1"/>
    </xf>
    <xf numFmtId="7" fontId="11" fillId="10" borderId="5" xfId="1" applyNumberFormat="1" applyFont="1" applyFill="1" applyBorder="1" applyAlignment="1" applyProtection="1">
      <alignment shrinkToFit="1"/>
    </xf>
    <xf numFmtId="44" fontId="11" fillId="10" borderId="5" xfId="1" applyFont="1" applyFill="1" applyBorder="1" applyAlignment="1">
      <alignment horizontal="center" shrinkToFit="1"/>
    </xf>
    <xf numFmtId="165" fontId="0" fillId="10" borderId="5" xfId="0" applyNumberFormat="1" applyFill="1" applyBorder="1" applyAlignment="1">
      <alignment horizontal="center" shrinkToFit="1"/>
    </xf>
    <xf numFmtId="0" fontId="22" fillId="14" borderId="77" xfId="0" applyFont="1" applyFill="1" applyBorder="1" applyAlignment="1">
      <alignment shrinkToFit="1"/>
    </xf>
    <xf numFmtId="0" fontId="0" fillId="4" borderId="66" xfId="0" applyFill="1" applyBorder="1" applyAlignment="1">
      <alignment shrinkToFit="1"/>
    </xf>
    <xf numFmtId="170" fontId="11" fillId="12" borderId="61" xfId="1" applyNumberFormat="1" applyFont="1" applyFill="1" applyBorder="1" applyAlignment="1">
      <alignment horizontal="right" shrinkToFit="1"/>
    </xf>
    <xf numFmtId="170" fontId="11" fillId="12" borderId="42" xfId="1" applyNumberFormat="1" applyFont="1" applyFill="1" applyBorder="1" applyAlignment="1">
      <alignment horizontal="right" shrinkToFit="1"/>
    </xf>
    <xf numFmtId="0" fontId="22" fillId="14" borderId="86" xfId="0" applyFont="1" applyFill="1" applyBorder="1" applyAlignment="1">
      <alignment shrinkToFit="1"/>
    </xf>
    <xf numFmtId="170" fontId="11" fillId="10" borderId="87" xfId="1" applyNumberFormat="1" applyFont="1" applyFill="1" applyBorder="1" applyAlignment="1">
      <alignment horizontal="right" shrinkToFit="1"/>
    </xf>
    <xf numFmtId="170" fontId="11" fillId="10" borderId="26" xfId="1" applyNumberFormat="1" applyFont="1" applyFill="1" applyBorder="1" applyAlignment="1">
      <alignment horizontal="right" shrinkToFit="1"/>
    </xf>
    <xf numFmtId="170" fontId="11" fillId="11" borderId="26" xfId="1" applyNumberFormat="1" applyFont="1" applyFill="1" applyBorder="1" applyAlignment="1">
      <alignment horizontal="right" shrinkToFit="1"/>
    </xf>
    <xf numFmtId="170" fontId="11" fillId="12" borderId="26" xfId="1" applyNumberFormat="1" applyFont="1" applyFill="1" applyBorder="1" applyAlignment="1">
      <alignment horizontal="right" shrinkToFit="1"/>
    </xf>
    <xf numFmtId="170" fontId="11" fillId="12" borderId="88" xfId="1" applyNumberFormat="1" applyFont="1" applyFill="1" applyBorder="1" applyAlignment="1">
      <alignment horizontal="right" shrinkToFit="1"/>
    </xf>
    <xf numFmtId="170" fontId="11" fillId="10" borderId="89" xfId="1" applyNumberFormat="1" applyFont="1" applyFill="1" applyBorder="1" applyAlignment="1">
      <alignment horizontal="right" shrinkToFit="1"/>
    </xf>
    <xf numFmtId="0" fontId="0" fillId="12" borderId="24" xfId="0" applyFill="1" applyBorder="1" applyAlignment="1">
      <alignment shrinkToFit="1"/>
    </xf>
    <xf numFmtId="0" fontId="0" fillId="12" borderId="24" xfId="0" applyFill="1" applyBorder="1" applyAlignment="1">
      <alignment horizontal="right" shrinkToFit="1"/>
    </xf>
    <xf numFmtId="44" fontId="11" fillId="12" borderId="24" xfId="1" applyFont="1" applyFill="1" applyBorder="1" applyAlignment="1" applyProtection="1">
      <alignment shrinkToFit="1"/>
    </xf>
    <xf numFmtId="164" fontId="0" fillId="12" borderId="24" xfId="0" applyNumberFormat="1" applyFill="1" applyBorder="1" applyAlignment="1">
      <alignment horizontal="center" shrinkToFit="1"/>
    </xf>
    <xf numFmtId="44" fontId="11" fillId="12" borderId="24" xfId="1" applyFont="1" applyFill="1" applyBorder="1" applyAlignment="1">
      <alignment horizontal="center" shrinkToFit="1"/>
    </xf>
    <xf numFmtId="0" fontId="1" fillId="9" borderId="91" xfId="0" applyFont="1" applyFill="1" applyBorder="1" applyAlignment="1">
      <alignment horizontal="right" shrinkToFit="1"/>
    </xf>
    <xf numFmtId="0" fontId="1" fillId="9" borderId="28" xfId="0" applyFont="1" applyFill="1" applyBorder="1" applyAlignment="1">
      <alignment horizontal="right" shrinkToFit="1"/>
    </xf>
    <xf numFmtId="0" fontId="9" fillId="10" borderId="51" xfId="0" applyFont="1" applyFill="1" applyBorder="1" applyAlignment="1">
      <alignment horizontal="center" vertical="center" wrapText="1" shrinkToFit="1"/>
    </xf>
    <xf numFmtId="0" fontId="9" fillId="11" borderId="51" xfId="0" applyFont="1" applyFill="1" applyBorder="1" applyAlignment="1">
      <alignment horizontal="center" vertical="center" wrapText="1" shrinkToFit="1"/>
    </xf>
    <xf numFmtId="0" fontId="9" fillId="11" borderId="49" xfId="0" applyFont="1" applyFill="1" applyBorder="1" applyAlignment="1">
      <alignment horizontal="center" vertical="center" wrapText="1" shrinkToFit="1"/>
    </xf>
    <xf numFmtId="0" fontId="9" fillId="12" borderId="51" xfId="0" applyFont="1" applyFill="1" applyBorder="1" applyAlignment="1">
      <alignment horizontal="center" vertical="center" wrapText="1" shrinkToFit="1"/>
    </xf>
    <xf numFmtId="0" fontId="9" fillId="12" borderId="49" xfId="0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center"/>
    </xf>
    <xf numFmtId="170" fontId="11" fillId="6" borderId="32" xfId="0" applyNumberFormat="1" applyFont="1" applyFill="1" applyBorder="1" applyAlignment="1">
      <alignment horizontal="right"/>
    </xf>
    <xf numFmtId="170" fontId="11" fillId="6" borderId="93" xfId="0" applyNumberFormat="1" applyFont="1" applyFill="1" applyBorder="1" applyAlignment="1">
      <alignment horizontal="right"/>
    </xf>
    <xf numFmtId="169" fontId="11" fillId="6" borderId="94" xfId="1" applyNumberFormat="1" applyFont="1" applyFill="1" applyBorder="1" applyAlignment="1" applyProtection="1">
      <alignment horizontal="right"/>
    </xf>
    <xf numFmtId="169" fontId="11" fillId="6" borderId="96" xfId="1" applyNumberFormat="1" applyFont="1" applyFill="1" applyBorder="1" applyAlignment="1" applyProtection="1">
      <alignment horizontal="right"/>
    </xf>
    <xf numFmtId="0" fontId="0" fillId="4" borderId="28" xfId="0" applyFill="1" applyBorder="1" applyAlignment="1" applyProtection="1">
      <alignment horizontal="left"/>
      <protection locked="0"/>
    </xf>
    <xf numFmtId="0" fontId="0" fillId="4" borderId="97" xfId="0" applyFill="1" applyBorder="1" applyAlignment="1" applyProtection="1">
      <alignment horizontal="left"/>
      <protection locked="0"/>
    </xf>
    <xf numFmtId="169" fontId="11" fillId="6" borderId="97" xfId="0" applyNumberFormat="1" applyFont="1" applyFill="1" applyBorder="1" applyAlignment="1">
      <alignment horizontal="right"/>
    </xf>
    <xf numFmtId="169" fontId="11" fillId="4" borderId="97" xfId="0" applyNumberFormat="1" applyFont="1" applyFill="1" applyBorder="1" applyAlignment="1" applyProtection="1">
      <alignment horizontal="right"/>
      <protection locked="0"/>
    </xf>
    <xf numFmtId="170" fontId="11" fillId="0" borderId="97" xfId="0" applyNumberFormat="1" applyFont="1" applyBorder="1" applyAlignment="1" applyProtection="1">
      <alignment horizontal="right"/>
      <protection locked="0"/>
    </xf>
    <xf numFmtId="171" fontId="11" fillId="0" borderId="97" xfId="0" applyNumberFormat="1" applyFont="1" applyBorder="1" applyProtection="1">
      <protection locked="0"/>
    </xf>
    <xf numFmtId="49" fontId="11" fillId="4" borderId="97" xfId="0" applyNumberFormat="1" applyFont="1" applyFill="1" applyBorder="1" applyAlignment="1" applyProtection="1">
      <alignment horizontal="center"/>
      <protection locked="0"/>
    </xf>
    <xf numFmtId="169" fontId="11" fillId="4" borderId="97" xfId="1" applyNumberFormat="1" applyFont="1" applyFill="1" applyBorder="1" applyAlignment="1" applyProtection="1">
      <alignment horizontal="center"/>
      <protection locked="0"/>
    </xf>
    <xf numFmtId="170" fontId="24" fillId="0" borderId="31" xfId="0" applyNumberFormat="1" applyFont="1" applyBorder="1" applyAlignment="1" applyProtection="1">
      <alignment horizontal="center"/>
      <protection locked="0"/>
    </xf>
    <xf numFmtId="170" fontId="24" fillId="0" borderId="97" xfId="0" applyNumberFormat="1" applyFont="1" applyBorder="1" applyAlignment="1" applyProtection="1">
      <alignment horizontal="center"/>
      <protection locked="0"/>
    </xf>
    <xf numFmtId="170" fontId="12" fillId="6" borderId="97" xfId="0" applyNumberFormat="1" applyFont="1" applyFill="1" applyBorder="1" applyAlignment="1">
      <alignment horizontal="right"/>
    </xf>
    <xf numFmtId="169" fontId="12" fillId="6" borderId="31" xfId="1" applyNumberFormat="1" applyFont="1" applyFill="1" applyBorder="1" applyAlignment="1" applyProtection="1">
      <alignment horizontal="right"/>
    </xf>
    <xf numFmtId="10" fontId="11" fillId="15" borderId="31" xfId="1" applyNumberFormat="1" applyFont="1" applyFill="1" applyBorder="1" applyAlignment="1" applyProtection="1">
      <alignment horizontal="right" shrinkToFit="1"/>
      <protection locked="0"/>
    </xf>
    <xf numFmtId="169" fontId="11" fillId="6" borderId="58" xfId="1" applyNumberFormat="1" applyFont="1" applyFill="1" applyBorder="1" applyAlignment="1">
      <alignment horizontal="right" shrinkToFit="1"/>
    </xf>
    <xf numFmtId="169" fontId="11" fillId="6" borderId="98" xfId="1" applyNumberFormat="1" applyFont="1" applyFill="1" applyBorder="1" applyAlignment="1">
      <alignment horizontal="right" shrinkToFit="1"/>
    </xf>
    <xf numFmtId="0" fontId="0" fillId="4" borderId="28" xfId="0" applyFill="1" applyBorder="1" applyAlignment="1" applyProtection="1">
      <alignment horizontal="left" shrinkToFit="1"/>
      <protection locked="0"/>
    </xf>
    <xf numFmtId="0" fontId="0" fillId="4" borderId="97" xfId="0" applyFill="1" applyBorder="1" applyAlignment="1" applyProtection="1">
      <alignment horizontal="left" wrapText="1" shrinkToFit="1"/>
      <protection locked="0"/>
    </xf>
    <xf numFmtId="169" fontId="11" fillId="6" borderId="97" xfId="0" applyNumberFormat="1" applyFont="1" applyFill="1" applyBorder="1" applyAlignment="1">
      <alignment horizontal="right" shrinkToFit="1"/>
    </xf>
    <xf numFmtId="169" fontId="11" fillId="4" borderId="97" xfId="0" applyNumberFormat="1" applyFont="1" applyFill="1" applyBorder="1" applyAlignment="1" applyProtection="1">
      <alignment horizontal="right" shrinkToFit="1"/>
      <protection locked="0"/>
    </xf>
    <xf numFmtId="2" fontId="12" fillId="6" borderId="97" xfId="1" applyNumberFormat="1" applyFont="1" applyFill="1" applyBorder="1" applyAlignment="1" applyProtection="1">
      <alignment horizontal="center" shrinkToFit="1"/>
      <protection locked="0"/>
    </xf>
    <xf numFmtId="170" fontId="11" fillId="0" borderId="97" xfId="0" applyNumberFormat="1" applyFont="1" applyBorder="1" applyAlignment="1" applyProtection="1">
      <alignment horizontal="right" shrinkToFit="1"/>
      <protection locked="0"/>
    </xf>
    <xf numFmtId="49" fontId="11" fillId="4" borderId="31" xfId="0" applyNumberFormat="1" applyFont="1" applyFill="1" applyBorder="1" applyAlignment="1" applyProtection="1">
      <alignment horizontal="center" shrinkToFit="1"/>
      <protection locked="0"/>
    </xf>
    <xf numFmtId="169" fontId="11" fillId="4" borderId="97" xfId="1" applyNumberFormat="1" applyFont="1" applyFill="1" applyBorder="1" applyAlignment="1" applyProtection="1">
      <alignment horizontal="center" shrinkToFit="1"/>
      <protection locked="0"/>
    </xf>
    <xf numFmtId="170" fontId="12" fillId="6" borderId="97" xfId="0" applyNumberFormat="1" applyFont="1" applyFill="1" applyBorder="1" applyAlignment="1">
      <alignment horizontal="right" shrinkToFit="1"/>
    </xf>
    <xf numFmtId="169" fontId="12" fillId="6" borderId="97" xfId="1" applyNumberFormat="1" applyFont="1" applyFill="1" applyBorder="1" applyAlignment="1">
      <alignment horizontal="right" shrinkToFit="1"/>
    </xf>
    <xf numFmtId="169" fontId="11" fillId="7" borderId="6" xfId="0" applyNumberFormat="1" applyFont="1" applyFill="1" applyBorder="1" applyAlignment="1">
      <alignment shrinkToFit="1"/>
    </xf>
    <xf numFmtId="169" fontId="11" fillId="7" borderId="96" xfId="0" applyNumberFormat="1" applyFont="1" applyFill="1" applyBorder="1" applyAlignment="1">
      <alignment shrinkToFit="1"/>
    </xf>
    <xf numFmtId="169" fontId="11" fillId="7" borderId="28" xfId="0" applyNumberFormat="1" applyFont="1" applyFill="1" applyBorder="1" applyAlignment="1">
      <alignment shrinkToFit="1"/>
    </xf>
    <xf numFmtId="169" fontId="11" fillId="7" borderId="17" xfId="0" applyNumberFormat="1" applyFont="1" applyFill="1" applyBorder="1" applyAlignment="1">
      <alignment shrinkToFit="1"/>
    </xf>
    <xf numFmtId="170" fontId="24" fillId="7" borderId="96" xfId="0" applyNumberFormat="1" applyFont="1" applyFill="1" applyBorder="1" applyAlignment="1">
      <alignment horizontal="right" shrinkToFit="1"/>
    </xf>
    <xf numFmtId="170" fontId="13" fillId="7" borderId="28" xfId="0" applyNumberFormat="1" applyFont="1" applyFill="1" applyBorder="1" applyAlignment="1">
      <alignment shrinkToFit="1"/>
    </xf>
    <xf numFmtId="170" fontId="13" fillId="7" borderId="97" xfId="0" applyNumberFormat="1" applyFont="1" applyFill="1" applyBorder="1" applyAlignment="1">
      <alignment shrinkToFit="1"/>
    </xf>
    <xf numFmtId="170" fontId="13" fillId="7" borderId="17" xfId="0" applyNumberFormat="1" applyFont="1" applyFill="1" applyBorder="1" applyAlignment="1">
      <alignment shrinkToFit="1"/>
    </xf>
    <xf numFmtId="170" fontId="24" fillId="7" borderId="6" xfId="0" applyNumberFormat="1" applyFont="1" applyFill="1" applyBorder="1" applyAlignment="1">
      <alignment horizontal="right" shrinkToFit="1"/>
    </xf>
    <xf numFmtId="169" fontId="24" fillId="7" borderId="96" xfId="1" applyNumberFormat="1" applyFont="1" applyFill="1" applyBorder="1" applyAlignment="1">
      <alignment horizontal="right" shrinkToFit="1"/>
    </xf>
    <xf numFmtId="170" fontId="13" fillId="7" borderId="28" xfId="0" applyNumberFormat="1" applyFont="1" applyFill="1" applyBorder="1" applyAlignment="1">
      <alignment horizontal="right" shrinkToFit="1"/>
    </xf>
    <xf numFmtId="170" fontId="13" fillId="7" borderId="62" xfId="0" applyNumberFormat="1" applyFont="1" applyFill="1" applyBorder="1" applyAlignment="1">
      <alignment horizontal="right" shrinkToFit="1"/>
    </xf>
    <xf numFmtId="169" fontId="13" fillId="7" borderId="17" xfId="1" applyNumberFormat="1" applyFont="1" applyFill="1" applyBorder="1" applyAlignment="1">
      <alignment horizontal="right" shrinkToFit="1"/>
    </xf>
    <xf numFmtId="169" fontId="24" fillId="6" borderId="6" xfId="1" applyNumberFormat="1" applyFont="1" applyFill="1" applyBorder="1" applyAlignment="1">
      <alignment horizontal="right" shrinkToFit="1"/>
    </xf>
    <xf numFmtId="169" fontId="24" fillId="6" borderId="96" xfId="1" applyNumberFormat="1" applyFont="1" applyFill="1" applyBorder="1" applyAlignment="1">
      <alignment horizontal="right" shrinkToFit="1"/>
    </xf>
    <xf numFmtId="169" fontId="13" fillId="6" borderId="28" xfId="1" applyNumberFormat="1" applyFont="1" applyFill="1" applyBorder="1" applyAlignment="1">
      <alignment horizontal="right" shrinkToFit="1"/>
    </xf>
    <xf numFmtId="169" fontId="13" fillId="6" borderId="17" xfId="1" applyNumberFormat="1" applyFont="1" applyFill="1" applyBorder="1" applyAlignment="1">
      <alignment horizontal="right" shrinkToFit="1"/>
    </xf>
    <xf numFmtId="0" fontId="2" fillId="4" borderId="36" xfId="0" applyFont="1" applyFill="1" applyBorder="1" applyAlignment="1">
      <alignment shrinkToFit="1"/>
    </xf>
    <xf numFmtId="169" fontId="11" fillId="7" borderId="3" xfId="0" applyNumberFormat="1" applyFont="1" applyFill="1" applyBorder="1" applyAlignment="1">
      <alignment shrinkToFit="1"/>
    </xf>
    <xf numFmtId="169" fontId="11" fillId="7" borderId="119" xfId="0" applyNumberFormat="1" applyFont="1" applyFill="1" applyBorder="1" applyAlignment="1">
      <alignment shrinkToFit="1"/>
    </xf>
    <xf numFmtId="170" fontId="24" fillId="7" borderId="3" xfId="0" applyNumberFormat="1" applyFont="1" applyFill="1" applyBorder="1" applyAlignment="1">
      <alignment shrinkToFit="1"/>
    </xf>
    <xf numFmtId="170" fontId="24" fillId="7" borderId="3" xfId="0" applyNumberFormat="1" applyFont="1" applyFill="1" applyBorder="1" applyAlignment="1">
      <alignment horizontal="right" shrinkToFit="1"/>
    </xf>
    <xf numFmtId="170" fontId="24" fillId="7" borderId="44" xfId="0" applyNumberFormat="1" applyFont="1" applyFill="1" applyBorder="1" applyAlignment="1">
      <alignment horizontal="right" shrinkToFit="1"/>
    </xf>
    <xf numFmtId="169" fontId="24" fillId="7" borderId="119" xfId="1" applyNumberFormat="1" applyFont="1" applyFill="1" applyBorder="1" applyAlignment="1">
      <alignment horizontal="right" shrinkToFit="1"/>
    </xf>
    <xf numFmtId="169" fontId="11" fillId="6" borderId="5" xfId="0" applyNumberFormat="1" applyFont="1" applyFill="1" applyBorder="1" applyAlignment="1">
      <alignment horizontal="right" shrinkToFit="1"/>
    </xf>
    <xf numFmtId="2" fontId="12" fillId="6" borderId="5" xfId="1" applyNumberFormat="1" applyFont="1" applyFill="1" applyBorder="1" applyAlignment="1" applyProtection="1">
      <alignment horizontal="center" shrinkToFit="1"/>
      <protection locked="0"/>
    </xf>
    <xf numFmtId="49" fontId="11" fillId="4" borderId="5" xfId="0" applyNumberFormat="1" applyFont="1" applyFill="1" applyBorder="1" applyAlignment="1" applyProtection="1">
      <alignment horizontal="center" shrinkToFit="1"/>
      <protection locked="0"/>
    </xf>
    <xf numFmtId="169" fontId="11" fillId="4" borderId="5" xfId="1" applyNumberFormat="1" applyFont="1" applyFill="1" applyBorder="1" applyAlignment="1" applyProtection="1">
      <alignment horizontal="center" shrinkToFit="1"/>
      <protection locked="0"/>
    </xf>
    <xf numFmtId="170" fontId="12" fillId="6" borderId="5" xfId="0" applyNumberFormat="1" applyFont="1" applyFill="1" applyBorder="1" applyAlignment="1">
      <alignment horizontal="right" shrinkToFit="1"/>
    </xf>
    <xf numFmtId="169" fontId="11" fillId="6" borderId="32" xfId="0" applyNumberFormat="1" applyFont="1" applyFill="1" applyBorder="1"/>
    <xf numFmtId="169" fontId="11" fillId="6" borderId="94" xfId="0" applyNumberFormat="1" applyFont="1" applyFill="1" applyBorder="1"/>
    <xf numFmtId="170" fontId="11" fillId="6" borderId="32" xfId="0" applyNumberFormat="1" applyFont="1" applyFill="1" applyBorder="1"/>
    <xf numFmtId="170" fontId="11" fillId="6" borderId="41" xfId="0" applyNumberFormat="1" applyFont="1" applyFill="1" applyBorder="1"/>
    <xf numFmtId="170" fontId="11" fillId="6" borderId="94" xfId="0" applyNumberFormat="1" applyFont="1" applyFill="1" applyBorder="1" applyAlignment="1">
      <alignment horizontal="right"/>
    </xf>
    <xf numFmtId="169" fontId="11" fillId="6" borderId="32" xfId="1" applyNumberFormat="1" applyFont="1" applyFill="1" applyBorder="1" applyAlignment="1" applyProtection="1">
      <alignment horizontal="right"/>
    </xf>
    <xf numFmtId="168" fontId="12" fillId="6" borderId="31" xfId="1" applyNumberFormat="1" applyFont="1" applyFill="1" applyBorder="1" applyAlignment="1" applyProtection="1">
      <protection locked="0"/>
    </xf>
    <xf numFmtId="169" fontId="11" fillId="6" borderId="31" xfId="1" applyNumberFormat="1" applyFont="1" applyFill="1" applyBorder="1" applyAlignment="1" applyProtection="1">
      <alignment horizontal="right"/>
    </xf>
    <xf numFmtId="169" fontId="11" fillId="6" borderId="17" xfId="1" applyNumberFormat="1" applyFont="1" applyFill="1" applyBorder="1" applyAlignment="1" applyProtection="1">
      <alignment horizontal="right"/>
    </xf>
    <xf numFmtId="2" fontId="12" fillId="6" borderId="42" xfId="1" applyNumberFormat="1" applyFont="1" applyFill="1" applyBorder="1" applyAlignment="1" applyProtection="1">
      <alignment horizontal="center" shrinkToFit="1"/>
      <protection locked="0"/>
    </xf>
    <xf numFmtId="172" fontId="11" fillId="0" borderId="82" xfId="0" applyNumberFormat="1" applyFont="1" applyBorder="1" applyAlignment="1" applyProtection="1">
      <alignment horizontal="center" wrapText="1" shrinkToFit="1"/>
      <protection locked="0"/>
    </xf>
    <xf numFmtId="172" fontId="11" fillId="0" borderId="7" xfId="0" applyNumberFormat="1" applyFont="1" applyBorder="1" applyAlignment="1" applyProtection="1">
      <alignment horizontal="center" wrapText="1" shrinkToFit="1"/>
      <protection locked="0"/>
    </xf>
    <xf numFmtId="170" fontId="24" fillId="7" borderId="5" xfId="0" applyNumberFormat="1" applyFont="1" applyFill="1" applyBorder="1" applyAlignment="1">
      <alignment shrinkToFit="1"/>
    </xf>
    <xf numFmtId="172" fontId="11" fillId="0" borderId="29" xfId="0" applyNumberFormat="1" applyFont="1" applyBorder="1" applyAlignment="1" applyProtection="1">
      <alignment horizontal="center" wrapText="1" shrinkToFit="1"/>
      <protection locked="0"/>
    </xf>
    <xf numFmtId="170" fontId="24" fillId="7" borderId="12" xfId="0" applyNumberFormat="1" applyFont="1" applyFill="1" applyBorder="1" applyAlignment="1">
      <alignment shrinkToFit="1"/>
    </xf>
    <xf numFmtId="172" fontId="0" fillId="10" borderId="5" xfId="0" applyNumberFormat="1" applyFill="1" applyBorder="1" applyAlignment="1">
      <alignment horizontal="center" wrapText="1" shrinkToFit="1"/>
    </xf>
    <xf numFmtId="172" fontId="0" fillId="10" borderId="7" xfId="0" applyNumberFormat="1" applyFill="1" applyBorder="1" applyAlignment="1">
      <alignment horizontal="center" wrapText="1" shrinkToFit="1"/>
    </xf>
    <xf numFmtId="172" fontId="0" fillId="11" borderId="7" xfId="0" applyNumberFormat="1" applyFill="1" applyBorder="1" applyAlignment="1">
      <alignment horizontal="center" wrapText="1" shrinkToFit="1"/>
    </xf>
    <xf numFmtId="172" fontId="0" fillId="12" borderId="7" xfId="0" applyNumberFormat="1" applyFill="1" applyBorder="1" applyAlignment="1">
      <alignment horizontal="center" wrapText="1" shrinkToFit="1"/>
    </xf>
    <xf numFmtId="172" fontId="0" fillId="12" borderId="50" xfId="0" applyNumberFormat="1" applyFill="1" applyBorder="1" applyAlignment="1">
      <alignment horizontal="center" wrapText="1" shrinkToFit="1"/>
    </xf>
    <xf numFmtId="170" fontId="11" fillId="0" borderId="56" xfId="0" applyNumberFormat="1" applyFont="1" applyBorder="1" applyAlignment="1" applyProtection="1">
      <alignment shrinkToFit="1"/>
      <protection locked="0"/>
    </xf>
    <xf numFmtId="171" fontId="11" fillId="0" borderId="39" xfId="0" applyNumberFormat="1" applyFont="1" applyBorder="1" applyAlignment="1" applyProtection="1">
      <alignment shrinkToFit="1"/>
      <protection locked="0"/>
    </xf>
    <xf numFmtId="171" fontId="11" fillId="0" borderId="54" xfId="0" applyNumberFormat="1" applyFont="1" applyBorder="1" applyAlignment="1" applyProtection="1">
      <alignment shrinkToFit="1"/>
      <protection locked="0"/>
    </xf>
    <xf numFmtId="170" fontId="11" fillId="0" borderId="120" xfId="0" applyNumberFormat="1" applyFont="1" applyBorder="1" applyAlignment="1" applyProtection="1">
      <alignment horizontal="right" shrinkToFit="1"/>
      <protection locked="0"/>
    </xf>
    <xf numFmtId="170" fontId="11" fillId="0" borderId="74" xfId="0" applyNumberFormat="1" applyFont="1" applyBorder="1" applyAlignment="1" applyProtection="1">
      <alignment horizontal="right" shrinkToFit="1"/>
      <protection locked="0"/>
    </xf>
    <xf numFmtId="170" fontId="11" fillId="0" borderId="55" xfId="0" applyNumberFormat="1" applyFont="1" applyBorder="1" applyAlignment="1" applyProtection="1">
      <alignment horizontal="right" shrinkToFit="1"/>
      <protection locked="0"/>
    </xf>
    <xf numFmtId="170" fontId="0" fillId="10" borderId="4" xfId="0" applyNumberFormat="1" applyFill="1" applyBorder="1" applyAlignment="1">
      <alignment horizontal="right" shrinkToFit="1"/>
    </xf>
    <xf numFmtId="170" fontId="0" fillId="10" borderId="7" xfId="0" applyNumberFormat="1" applyFill="1" applyBorder="1" applyAlignment="1">
      <alignment horizontal="right" shrinkToFit="1"/>
    </xf>
    <xf numFmtId="170" fontId="0" fillId="11" borderId="7" xfId="0" applyNumberFormat="1" applyFill="1" applyBorder="1" applyAlignment="1">
      <alignment horizontal="right" shrinkToFit="1"/>
    </xf>
    <xf numFmtId="170" fontId="0" fillId="12" borderId="7" xfId="0" applyNumberFormat="1" applyFill="1" applyBorder="1" applyAlignment="1">
      <alignment horizontal="right" shrinkToFit="1"/>
    </xf>
    <xf numFmtId="170" fontId="0" fillId="12" borderId="24" xfId="0" applyNumberFormat="1" applyFill="1" applyBorder="1" applyAlignment="1">
      <alignment horizontal="right" shrinkToFit="1"/>
    </xf>
    <xf numFmtId="169" fontId="11" fillId="6" borderId="121" xfId="1" applyNumberFormat="1" applyFont="1" applyFill="1" applyBorder="1" applyAlignment="1">
      <alignment horizontal="right" shrinkToFit="1"/>
    </xf>
    <xf numFmtId="172" fontId="11" fillId="0" borderId="16" xfId="0" applyNumberFormat="1" applyFont="1" applyBorder="1" applyAlignment="1" applyProtection="1">
      <alignment horizontal="center" wrapText="1" shrinkToFit="1"/>
      <protection locked="0"/>
    </xf>
    <xf numFmtId="171" fontId="11" fillId="0" borderId="53" xfId="0" applyNumberFormat="1" applyFont="1" applyBorder="1" applyAlignment="1" applyProtection="1">
      <alignment shrinkToFit="1"/>
      <protection locked="0"/>
    </xf>
    <xf numFmtId="170" fontId="24" fillId="7" borderId="5" xfId="0" applyNumberFormat="1" applyFont="1" applyFill="1" applyBorder="1" applyAlignment="1">
      <alignment horizontal="right" shrinkToFit="1"/>
    </xf>
    <xf numFmtId="170" fontId="24" fillId="7" borderId="95" xfId="0" applyNumberFormat="1" applyFont="1" applyFill="1" applyBorder="1" applyAlignment="1">
      <alignment horizontal="right" shrinkToFit="1"/>
    </xf>
    <xf numFmtId="169" fontId="11" fillId="16" borderId="82" xfId="1" applyNumberFormat="1" applyFont="1" applyFill="1" applyBorder="1" applyAlignment="1">
      <alignment horizontal="right" shrinkToFit="1"/>
    </xf>
    <xf numFmtId="169" fontId="11" fillId="16" borderId="7" xfId="1" applyNumberFormat="1" applyFont="1" applyFill="1" applyBorder="1" applyAlignment="1">
      <alignment horizontal="right" shrinkToFit="1"/>
    </xf>
    <xf numFmtId="170" fontId="11" fillId="0" borderId="5" xfId="0" applyNumberFormat="1" applyFont="1" applyBorder="1" applyAlignment="1">
      <alignment horizontal="right" shrinkToFit="1"/>
    </xf>
    <xf numFmtId="170" fontId="12" fillId="0" borderId="7" xfId="0" applyNumberFormat="1" applyFont="1" applyBorder="1" applyAlignment="1">
      <alignment horizontal="right" shrinkToFit="1"/>
    </xf>
    <xf numFmtId="170" fontId="12" fillId="0" borderId="16" xfId="0" applyNumberFormat="1" applyFont="1" applyBorder="1" applyAlignment="1">
      <alignment horizontal="right" shrinkToFit="1"/>
    </xf>
    <xf numFmtId="170" fontId="12" fillId="0" borderId="97" xfId="0" applyNumberFormat="1" applyFont="1" applyBorder="1" applyAlignment="1">
      <alignment horizontal="right" shrinkToFit="1"/>
    </xf>
    <xf numFmtId="169" fontId="11" fillId="6" borderId="40" xfId="1" applyNumberFormat="1" applyFont="1" applyFill="1" applyBorder="1" applyAlignment="1">
      <alignment horizontal="right" shrinkToFit="1"/>
    </xf>
    <xf numFmtId="169" fontId="11" fillId="16" borderId="29" xfId="1" applyNumberFormat="1" applyFont="1" applyFill="1" applyBorder="1" applyAlignment="1">
      <alignment horizontal="right" shrinkToFit="1"/>
    </xf>
    <xf numFmtId="169" fontId="11" fillId="6" borderId="122" xfId="1" applyNumberFormat="1" applyFont="1" applyFill="1" applyBorder="1" applyAlignment="1">
      <alignment horizontal="right" shrinkToFit="1"/>
    </xf>
    <xf numFmtId="169" fontId="24" fillId="6" borderId="12" xfId="1" applyNumberFormat="1" applyFont="1" applyFill="1" applyBorder="1" applyAlignment="1">
      <alignment horizontal="right" shrinkToFit="1"/>
    </xf>
    <xf numFmtId="169" fontId="24" fillId="6" borderId="95" xfId="1" applyNumberFormat="1" applyFont="1" applyFill="1" applyBorder="1" applyAlignment="1">
      <alignment horizontal="right" shrinkToFit="1"/>
    </xf>
    <xf numFmtId="172" fontId="11" fillId="0" borderId="4" xfId="0" applyNumberFormat="1" applyFont="1" applyBorder="1" applyAlignment="1" applyProtection="1">
      <alignment horizontal="center" wrapText="1" shrinkToFit="1"/>
      <protection locked="0"/>
    </xf>
    <xf numFmtId="0" fontId="9" fillId="12" borderId="123" xfId="0" applyFont="1" applyFill="1" applyBorder="1" applyAlignment="1">
      <alignment horizontal="center" vertical="center" wrapText="1" shrinkToFit="1"/>
    </xf>
    <xf numFmtId="0" fontId="2" fillId="8" borderId="0" xfId="0" applyFont="1" applyFill="1"/>
    <xf numFmtId="0" fontId="2" fillId="8" borderId="41" xfId="0" applyFont="1" applyFill="1" applyBorder="1"/>
    <xf numFmtId="0" fontId="2" fillId="8" borderId="93" xfId="0" applyFont="1" applyFill="1" applyBorder="1"/>
    <xf numFmtId="0" fontId="2" fillId="8" borderId="125" xfId="0" applyFont="1" applyFill="1" applyBorder="1"/>
    <xf numFmtId="0" fontId="34" fillId="2" borderId="76" xfId="0" applyFont="1" applyFill="1" applyBorder="1" applyAlignment="1" applyProtection="1">
      <alignment horizontal="center" vertical="center" wrapText="1" shrinkToFit="1"/>
      <protection hidden="1"/>
    </xf>
    <xf numFmtId="0" fontId="34" fillId="2" borderId="77" xfId="0" applyFont="1" applyFill="1" applyBorder="1" applyAlignment="1" applyProtection="1">
      <alignment horizontal="center" vertical="center" wrapText="1" shrinkToFit="1"/>
      <protection hidden="1"/>
    </xf>
    <xf numFmtId="0" fontId="34" fillId="2" borderId="13" xfId="0" applyFont="1" applyFill="1" applyBorder="1" applyAlignment="1" applyProtection="1">
      <alignment horizontal="center" vertical="center" wrapText="1" shrinkToFit="1"/>
      <protection hidden="1"/>
    </xf>
    <xf numFmtId="0" fontId="13" fillId="5" borderId="30" xfId="0" applyFont="1" applyFill="1" applyBorder="1" applyAlignment="1">
      <alignment horizontal="center" vertical="center" wrapText="1" shrinkToFit="1"/>
    </xf>
    <xf numFmtId="0" fontId="13" fillId="5" borderId="90" xfId="0" applyFont="1" applyFill="1" applyBorder="1" applyAlignment="1">
      <alignment horizontal="center" vertical="center" wrapText="1" shrinkToFit="1"/>
    </xf>
    <xf numFmtId="49" fontId="2" fillId="4" borderId="53" xfId="0" applyNumberFormat="1" applyFont="1" applyFill="1" applyBorder="1" applyAlignment="1" applyProtection="1">
      <alignment horizontal="left" shrinkToFit="1"/>
      <protection locked="0"/>
    </xf>
    <xf numFmtId="49" fontId="2" fillId="4" borderId="54" xfId="0" applyNumberFormat="1" applyFont="1" applyFill="1" applyBorder="1" applyAlignment="1" applyProtection="1">
      <alignment horizontal="left" shrinkToFit="1"/>
      <protection locked="0"/>
    </xf>
    <xf numFmtId="49" fontId="2" fillId="4" borderId="62" xfId="0" applyNumberFormat="1" applyFont="1" applyFill="1" applyBorder="1" applyAlignment="1" applyProtection="1">
      <alignment horizontal="left" shrinkToFit="1"/>
      <protection locked="0"/>
    </xf>
    <xf numFmtId="49" fontId="2" fillId="4" borderId="63" xfId="0" applyNumberFormat="1" applyFont="1" applyFill="1" applyBorder="1" applyAlignment="1" applyProtection="1">
      <alignment horizontal="left" shrinkToFit="1"/>
      <protection locked="0"/>
    </xf>
    <xf numFmtId="0" fontId="13" fillId="14" borderId="78" xfId="0" applyFont="1" applyFill="1" applyBorder="1" applyAlignment="1">
      <alignment horizontal="center" vertical="center" shrinkToFit="1"/>
    </xf>
    <xf numFmtId="0" fontId="13" fillId="14" borderId="79" xfId="0" applyFont="1" applyFill="1" applyBorder="1" applyAlignment="1">
      <alignment horizontal="center" vertical="center" shrinkToFit="1"/>
    </xf>
    <xf numFmtId="0" fontId="13" fillId="14" borderId="20" xfId="0" applyFont="1" applyFill="1" applyBorder="1" applyAlignment="1">
      <alignment horizontal="center" vertical="center" shrinkToFit="1"/>
    </xf>
    <xf numFmtId="0" fontId="14" fillId="5" borderId="68" xfId="0" applyFont="1" applyFill="1" applyBorder="1" applyAlignment="1">
      <alignment horizontal="center" shrinkToFit="1"/>
    </xf>
    <xf numFmtId="0" fontId="14" fillId="5" borderId="72" xfId="0" applyFont="1" applyFill="1" applyBorder="1" applyAlignment="1">
      <alignment horizontal="center" shrinkToFit="1"/>
    </xf>
    <xf numFmtId="167" fontId="31" fillId="0" borderId="80" xfId="0" applyNumberFormat="1" applyFont="1" applyBorder="1" applyAlignment="1" applyProtection="1">
      <alignment horizontal="center" shrinkToFit="1"/>
      <protection locked="0"/>
    </xf>
    <xf numFmtId="167" fontId="31" fillId="0" borderId="81" xfId="0" applyNumberFormat="1" applyFont="1" applyBorder="1" applyAlignment="1" applyProtection="1">
      <alignment horizontal="center" shrinkToFit="1"/>
      <protection locked="0"/>
    </xf>
    <xf numFmtId="0" fontId="22" fillId="14" borderId="76" xfId="0" applyFont="1" applyFill="1" applyBorder="1" applyAlignment="1">
      <alignment horizontal="center" shrinkToFit="1"/>
    </xf>
    <xf numFmtId="0" fontId="22" fillId="14" borderId="77" xfId="0" applyFont="1" applyFill="1" applyBorder="1" applyAlignment="1">
      <alignment horizontal="center" shrinkToFit="1"/>
    </xf>
    <xf numFmtId="2" fontId="2" fillId="4" borderId="0" xfId="0" applyNumberFormat="1" applyFont="1" applyFill="1" applyAlignment="1">
      <alignment horizontal="left" vertical="center"/>
    </xf>
    <xf numFmtId="0" fontId="9" fillId="9" borderId="85" xfId="0" applyFont="1" applyFill="1" applyBorder="1" applyAlignment="1">
      <alignment horizontal="center" vertical="center" wrapText="1" shrinkToFit="1"/>
    </xf>
    <xf numFmtId="0" fontId="9" fillId="9" borderId="70" xfId="0" applyFont="1" applyFill="1" applyBorder="1" applyAlignment="1">
      <alignment horizontal="center" vertical="center" shrinkToFit="1"/>
    </xf>
    <xf numFmtId="0" fontId="9" fillId="9" borderId="92" xfId="0" applyFont="1" applyFill="1" applyBorder="1" applyAlignment="1">
      <alignment horizontal="center" vertical="center" wrapText="1" shrinkToFit="1"/>
    </xf>
    <xf numFmtId="0" fontId="9" fillId="9" borderId="51" xfId="0" applyFont="1" applyFill="1" applyBorder="1" applyAlignment="1">
      <alignment horizontal="center" vertical="center" wrapText="1" shrinkToFit="1"/>
    </xf>
    <xf numFmtId="169" fontId="24" fillId="0" borderId="0" xfId="1" applyNumberFormat="1" applyFont="1" applyFill="1" applyBorder="1" applyAlignment="1">
      <alignment horizontal="center" shrinkToFit="1"/>
    </xf>
    <xf numFmtId="0" fontId="13" fillId="4" borderId="0" xfId="0" applyFont="1" applyFill="1" applyAlignment="1">
      <alignment horizontal="right" shrinkToFit="1"/>
    </xf>
    <xf numFmtId="0" fontId="22" fillId="9" borderId="51" xfId="0" applyFont="1" applyFill="1" applyBorder="1" applyAlignment="1">
      <alignment horizontal="center" vertical="center" shrinkToFit="1"/>
    </xf>
    <xf numFmtId="0" fontId="13" fillId="5" borderId="85" xfId="0" applyFont="1" applyFill="1" applyBorder="1" applyAlignment="1">
      <alignment horizontal="center" vertical="center" wrapText="1" shrinkToFit="1"/>
    </xf>
    <xf numFmtId="0" fontId="13" fillId="5" borderId="75" xfId="0" applyFont="1" applyFill="1" applyBorder="1" applyAlignment="1">
      <alignment horizontal="center" vertical="center" wrapText="1" shrinkToFit="1"/>
    </xf>
    <xf numFmtId="0" fontId="13" fillId="5" borderId="70" xfId="0" applyFont="1" applyFill="1" applyBorder="1" applyAlignment="1">
      <alignment horizontal="center" vertical="center" wrapText="1" shrinkToFit="1"/>
    </xf>
    <xf numFmtId="0" fontId="22" fillId="4" borderId="0" xfId="0" applyFont="1" applyFill="1" applyAlignment="1">
      <alignment horizontal="left" vertical="center" wrapText="1" shrinkToFit="1"/>
    </xf>
    <xf numFmtId="0" fontId="1" fillId="5" borderId="64" xfId="0" applyFont="1" applyFill="1" applyBorder="1" applyAlignment="1">
      <alignment horizontal="center" vertical="center" wrapText="1" shrinkToFit="1"/>
    </xf>
    <xf numFmtId="0" fontId="1" fillId="5" borderId="65" xfId="0" applyFont="1" applyFill="1" applyBorder="1" applyAlignment="1">
      <alignment horizontal="center" vertical="center" wrapText="1" shrinkToFit="1"/>
    </xf>
    <xf numFmtId="0" fontId="1" fillId="5" borderId="68" xfId="0" applyFont="1" applyFill="1" applyBorder="1" applyAlignment="1">
      <alignment horizontal="center" vertical="center" wrapText="1" shrinkToFit="1"/>
    </xf>
    <xf numFmtId="0" fontId="1" fillId="5" borderId="69" xfId="0" applyFont="1" applyFill="1" applyBorder="1" applyAlignment="1">
      <alignment horizontal="center" vertical="center" wrapText="1" shrinkToFit="1"/>
    </xf>
    <xf numFmtId="0" fontId="9" fillId="4" borderId="48" xfId="0" applyFont="1" applyFill="1" applyBorder="1" applyAlignment="1">
      <alignment horizontal="center" vertical="center" wrapText="1" shrinkToFit="1"/>
    </xf>
    <xf numFmtId="0" fontId="9" fillId="4" borderId="51" xfId="0" applyFont="1" applyFill="1" applyBorder="1" applyAlignment="1">
      <alignment horizontal="center" vertical="center" wrapText="1" shrinkToFit="1"/>
    </xf>
    <xf numFmtId="0" fontId="9" fillId="12" borderId="70" xfId="0" applyFont="1" applyFill="1" applyBorder="1" applyAlignment="1">
      <alignment horizontal="center" vertical="center" shrinkToFit="1"/>
    </xf>
    <xf numFmtId="0" fontId="9" fillId="12" borderId="124" xfId="0" applyFont="1" applyFill="1" applyBorder="1" applyAlignment="1">
      <alignment horizontal="center" vertical="center" shrinkToFit="1"/>
    </xf>
    <xf numFmtId="0" fontId="11" fillId="6" borderId="6" xfId="0" applyFont="1" applyFill="1" applyBorder="1" applyAlignment="1">
      <alignment horizontal="left" vertical="top" wrapText="1" shrinkToFit="1"/>
    </xf>
    <xf numFmtId="0" fontId="11" fillId="6" borderId="7" xfId="0" applyFont="1" applyFill="1" applyBorder="1" applyAlignment="1">
      <alignment horizontal="left" vertical="top" wrapText="1" shrinkToFit="1"/>
    </xf>
    <xf numFmtId="0" fontId="9" fillId="13" borderId="48" xfId="0" applyFont="1" applyFill="1" applyBorder="1" applyAlignment="1">
      <alignment horizontal="center" vertical="center" wrapText="1" shrinkToFit="1"/>
    </xf>
    <xf numFmtId="0" fontId="9" fillId="13" borderId="51" xfId="0" applyFont="1" applyFill="1" applyBorder="1" applyAlignment="1">
      <alignment horizontal="center" vertical="center" wrapText="1" shrinkToFit="1"/>
    </xf>
    <xf numFmtId="0" fontId="12" fillId="6" borderId="6" xfId="0" applyFont="1" applyFill="1" applyBorder="1" applyAlignment="1">
      <alignment shrinkToFit="1"/>
    </xf>
    <xf numFmtId="0" fontId="12" fillId="6" borderId="7" xfId="0" applyFont="1" applyFill="1" applyBorder="1" applyAlignment="1">
      <alignment shrinkToFit="1"/>
    </xf>
    <xf numFmtId="0" fontId="0" fillId="6" borderId="75" xfId="0" applyFill="1" applyBorder="1" applyAlignment="1">
      <alignment shrinkToFit="1"/>
    </xf>
    <xf numFmtId="0" fontId="0" fillId="6" borderId="0" xfId="0" applyFill="1" applyAlignment="1">
      <alignment shrinkToFit="1"/>
    </xf>
    <xf numFmtId="0" fontId="0" fillId="6" borderId="36" xfId="0" applyFill="1" applyBorder="1" applyAlignment="1">
      <alignment shrinkToFit="1"/>
    </xf>
    <xf numFmtId="167" fontId="31" fillId="0" borderId="42" xfId="0" applyNumberFormat="1" applyFont="1" applyBorder="1" applyAlignment="1" applyProtection="1">
      <alignment horizontal="center" shrinkToFit="1"/>
      <protection locked="0"/>
    </xf>
    <xf numFmtId="167" fontId="31" fillId="0" borderId="74" xfId="0" applyNumberFormat="1" applyFont="1" applyBorder="1" applyAlignment="1" applyProtection="1">
      <alignment horizontal="center" shrinkToFit="1"/>
      <protection locked="0"/>
    </xf>
    <xf numFmtId="165" fontId="5" fillId="6" borderId="71" xfId="0" applyNumberFormat="1" applyFont="1" applyFill="1" applyBorder="1" applyAlignment="1">
      <alignment horizontal="right" shrinkToFit="1"/>
    </xf>
    <xf numFmtId="165" fontId="5" fillId="6" borderId="38" xfId="0" applyNumberFormat="1" applyFont="1" applyFill="1" applyBorder="1" applyAlignment="1">
      <alignment horizontal="right" shrinkToFit="1"/>
    </xf>
    <xf numFmtId="165" fontId="5" fillId="6" borderId="72" xfId="0" applyNumberFormat="1" applyFont="1" applyFill="1" applyBorder="1" applyAlignment="1">
      <alignment horizontal="right" shrinkToFit="1"/>
    </xf>
    <xf numFmtId="0" fontId="14" fillId="5" borderId="73" xfId="0" applyFont="1" applyFill="1" applyBorder="1" applyAlignment="1">
      <alignment horizontal="center" shrinkToFit="1"/>
    </xf>
    <xf numFmtId="0" fontId="14" fillId="5" borderId="74" xfId="0" applyFont="1" applyFill="1" applyBorder="1" applyAlignment="1">
      <alignment horizontal="center" shrinkToFit="1"/>
    </xf>
    <xf numFmtId="0" fontId="9" fillId="14" borderId="92" xfId="0" applyFont="1" applyFill="1" applyBorder="1" applyAlignment="1">
      <alignment horizontal="center" vertical="center" wrapText="1" shrinkToFit="1"/>
    </xf>
    <xf numFmtId="0" fontId="9" fillId="14" borderId="51" xfId="0" applyFont="1" applyFill="1" applyBorder="1" applyAlignment="1">
      <alignment horizontal="center" vertical="center" wrapText="1" shrinkToFit="1"/>
    </xf>
    <xf numFmtId="0" fontId="11" fillId="4" borderId="92" xfId="0" applyFont="1" applyFill="1" applyBorder="1" applyAlignment="1">
      <alignment horizontal="center" shrinkToFit="1"/>
    </xf>
    <xf numFmtId="0" fontId="11" fillId="4" borderId="48" xfId="0" applyFont="1" applyFill="1" applyBorder="1" applyAlignment="1">
      <alignment horizontal="center" shrinkToFit="1"/>
    </xf>
    <xf numFmtId="0" fontId="0" fillId="0" borderId="61" xfId="0" applyBorder="1" applyAlignment="1" applyProtection="1">
      <alignment horizontal="center" shrinkToFit="1"/>
      <protection locked="0"/>
    </xf>
    <xf numFmtId="0" fontId="0" fillId="0" borderId="62" xfId="0" applyBorder="1" applyAlignment="1" applyProtection="1">
      <alignment horizontal="center" shrinkToFit="1"/>
      <protection locked="0"/>
    </xf>
    <xf numFmtId="0" fontId="0" fillId="0" borderId="63" xfId="0" applyBorder="1" applyAlignment="1" applyProtection="1">
      <alignment horizontal="center" shrinkToFit="1"/>
      <protection locked="0"/>
    </xf>
    <xf numFmtId="0" fontId="15" fillId="5" borderId="64" xfId="0" applyFont="1" applyFill="1" applyBorder="1" applyAlignment="1">
      <alignment horizontal="center" vertical="center" shrinkToFit="1"/>
    </xf>
    <xf numFmtId="0" fontId="15" fillId="5" borderId="65" xfId="0" applyFont="1" applyFill="1" applyBorder="1" applyAlignment="1">
      <alignment horizontal="center" vertical="center" shrinkToFit="1"/>
    </xf>
    <xf numFmtId="0" fontId="15" fillId="5" borderId="66" xfId="0" applyFont="1" applyFill="1" applyBorder="1" applyAlignment="1">
      <alignment horizontal="center" vertical="center" shrinkToFit="1"/>
    </xf>
    <xf numFmtId="0" fontId="15" fillId="5" borderId="67" xfId="0" applyFont="1" applyFill="1" applyBorder="1" applyAlignment="1">
      <alignment horizontal="center" vertical="center" shrinkToFit="1"/>
    </xf>
    <xf numFmtId="0" fontId="15" fillId="5" borderId="68" xfId="0" applyFont="1" applyFill="1" applyBorder="1" applyAlignment="1">
      <alignment horizontal="center" vertical="center" shrinkToFit="1"/>
    </xf>
    <xf numFmtId="0" fontId="15" fillId="5" borderId="69" xfId="0" applyFont="1" applyFill="1" applyBorder="1" applyAlignment="1">
      <alignment horizontal="center" vertical="center" shrinkToFit="1"/>
    </xf>
    <xf numFmtId="0" fontId="9" fillId="11" borderId="13" xfId="0" applyFont="1" applyFill="1" applyBorder="1" applyAlignment="1">
      <alignment horizontal="center" vertical="center" shrinkToFit="1"/>
    </xf>
    <xf numFmtId="0" fontId="1" fillId="5" borderId="66" xfId="0" applyFont="1" applyFill="1" applyBorder="1" applyAlignment="1">
      <alignment horizontal="center" vertical="center" wrapText="1" shrinkToFit="1"/>
    </xf>
    <xf numFmtId="0" fontId="1" fillId="5" borderId="67" xfId="0" applyFont="1" applyFill="1" applyBorder="1" applyAlignment="1">
      <alignment horizontal="center" vertical="center" wrapText="1" shrinkToFit="1"/>
    </xf>
    <xf numFmtId="167" fontId="31" fillId="5" borderId="54" xfId="0" applyNumberFormat="1" applyFont="1" applyFill="1" applyBorder="1" applyAlignment="1">
      <alignment horizontal="center" shrinkToFit="1"/>
    </xf>
    <xf numFmtId="167" fontId="31" fillId="5" borderId="59" xfId="0" applyNumberFormat="1" applyFont="1" applyFill="1" applyBorder="1" applyAlignment="1">
      <alignment horizontal="center" shrinkToFit="1"/>
    </xf>
    <xf numFmtId="167" fontId="31" fillId="5" borderId="38" xfId="0" applyNumberFormat="1" applyFont="1" applyFill="1" applyBorder="1" applyAlignment="1">
      <alignment horizontal="center" shrinkToFit="1"/>
    </xf>
    <xf numFmtId="167" fontId="31" fillId="5" borderId="60" xfId="0" applyNumberFormat="1" applyFont="1" applyFill="1" applyBorder="1" applyAlignment="1">
      <alignment horizontal="center" shrinkToFit="1"/>
    </xf>
    <xf numFmtId="0" fontId="11" fillId="2" borderId="7" xfId="0" applyFont="1" applyFill="1" applyBorder="1" applyAlignment="1" applyProtection="1">
      <alignment shrinkToFit="1"/>
      <protection locked="0"/>
    </xf>
    <xf numFmtId="0" fontId="12" fillId="2" borderId="7" xfId="0" applyFont="1" applyFill="1" applyBorder="1" applyAlignment="1" applyProtection="1">
      <alignment shrinkToFit="1"/>
      <protection locked="0"/>
    </xf>
    <xf numFmtId="0" fontId="26" fillId="4" borderId="0" xfId="0" applyFont="1" applyFill="1" applyAlignment="1">
      <alignment horizontal="left" shrinkToFit="1"/>
    </xf>
    <xf numFmtId="0" fontId="0" fillId="4" borderId="83" xfId="0" applyFill="1" applyBorder="1" applyAlignment="1">
      <alignment horizontal="left" shrinkToFit="1"/>
    </xf>
    <xf numFmtId="0" fontId="6" fillId="4" borderId="53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6" fillId="8" borderId="53" xfId="0" applyFont="1" applyFill="1" applyBorder="1" applyAlignment="1">
      <alignment horizontal="center"/>
    </xf>
    <xf numFmtId="0" fontId="0" fillId="8" borderId="54" xfId="0" applyFill="1" applyBorder="1" applyAlignment="1">
      <alignment horizontal="center"/>
    </xf>
    <xf numFmtId="0" fontId="0" fillId="8" borderId="55" xfId="0" applyFill="1" applyBorder="1" applyAlignment="1">
      <alignment horizontal="center"/>
    </xf>
    <xf numFmtId="0" fontId="9" fillId="8" borderId="92" xfId="0" applyFont="1" applyFill="1" applyBorder="1" applyAlignment="1">
      <alignment horizontal="center" vertical="center" wrapText="1" shrinkToFit="1"/>
    </xf>
    <xf numFmtId="0" fontId="22" fillId="8" borderId="51" xfId="0" applyFont="1" applyFill="1" applyBorder="1" applyAlignment="1">
      <alignment horizontal="center" vertical="center" wrapText="1" shrinkToFit="1"/>
    </xf>
    <xf numFmtId="0" fontId="22" fillId="4" borderId="0" xfId="0" applyFont="1" applyFill="1" applyAlignment="1">
      <alignment horizontal="left" shrinkToFit="1"/>
    </xf>
    <xf numFmtId="49" fontId="30" fillId="4" borderId="56" xfId="0" applyNumberFormat="1" applyFont="1" applyFill="1" applyBorder="1" applyAlignment="1" applyProtection="1">
      <alignment horizontal="left" vertical="center" wrapText="1" shrinkToFit="1"/>
      <protection locked="0"/>
    </xf>
    <xf numFmtId="49" fontId="30" fillId="4" borderId="57" xfId="0" applyNumberFormat="1" applyFont="1" applyFill="1" applyBorder="1" applyAlignment="1" applyProtection="1">
      <alignment horizontal="left" vertical="center" wrapText="1" shrinkToFit="1"/>
      <protection locked="0"/>
    </xf>
    <xf numFmtId="49" fontId="32" fillId="4" borderId="57" xfId="0" applyNumberFormat="1" applyFont="1" applyFill="1" applyBorder="1" applyAlignment="1" applyProtection="1">
      <alignment horizontal="left" vertical="center" wrapText="1" shrinkToFit="1"/>
      <protection locked="0"/>
    </xf>
    <xf numFmtId="49" fontId="32" fillId="4" borderId="58" xfId="0" applyNumberFormat="1" applyFont="1" applyFill="1" applyBorder="1" applyAlignment="1" applyProtection="1">
      <alignment horizontal="left" vertical="center" wrapText="1" shrinkToFit="1"/>
      <protection locked="0"/>
    </xf>
    <xf numFmtId="0" fontId="18" fillId="4" borderId="0" xfId="0" applyFont="1" applyFill="1" applyAlignment="1">
      <alignment shrinkToFit="1"/>
    </xf>
    <xf numFmtId="44" fontId="33" fillId="4" borderId="0" xfId="1" applyFont="1" applyFill="1" applyBorder="1" applyAlignment="1">
      <alignment horizontal="center" vertical="center" wrapText="1" shrinkToFit="1"/>
    </xf>
    <xf numFmtId="0" fontId="9" fillId="10" borderId="76" xfId="0" applyFont="1" applyFill="1" applyBorder="1" applyAlignment="1">
      <alignment horizontal="center" vertical="center" shrinkToFit="1"/>
    </xf>
    <xf numFmtId="0" fontId="9" fillId="10" borderId="13" xfId="0" applyFont="1" applyFill="1" applyBorder="1" applyAlignment="1">
      <alignment horizontal="center" vertical="center" shrinkToFit="1"/>
    </xf>
    <xf numFmtId="0" fontId="19" fillId="4" borderId="0" xfId="0" applyFont="1" applyFill="1" applyAlignment="1">
      <alignment horizontal="left" shrinkToFit="1"/>
    </xf>
    <xf numFmtId="0" fontId="30" fillId="4" borderId="0" xfId="0" applyFont="1" applyFill="1" applyAlignment="1">
      <alignment horizontal="right" shrinkToFit="1"/>
    </xf>
    <xf numFmtId="0" fontId="9" fillId="13" borderId="76" xfId="0" applyFont="1" applyFill="1" applyBorder="1" applyAlignment="1">
      <alignment horizontal="center" vertical="center" shrinkToFit="1"/>
    </xf>
    <xf numFmtId="0" fontId="9" fillId="13" borderId="77" xfId="0" applyFont="1" applyFill="1" applyBorder="1" applyAlignment="1">
      <alignment horizontal="center" vertical="center" shrinkToFit="1"/>
    </xf>
    <xf numFmtId="0" fontId="0" fillId="13" borderId="77" xfId="0" applyFill="1" applyBorder="1" applyAlignment="1">
      <alignment horizontal="center" vertical="center" shrinkToFit="1"/>
    </xf>
    <xf numFmtId="0" fontId="0" fillId="13" borderId="13" xfId="0" applyFill="1" applyBorder="1" applyAlignment="1">
      <alignment horizontal="center" vertical="center" shrinkToFit="1"/>
    </xf>
    <xf numFmtId="0" fontId="9" fillId="16" borderId="92" xfId="0" applyFont="1" applyFill="1" applyBorder="1" applyAlignment="1">
      <alignment horizontal="center" vertical="center" wrapText="1" shrinkToFit="1"/>
    </xf>
    <xf numFmtId="0" fontId="9" fillId="16" borderId="51" xfId="0" applyFont="1" applyFill="1" applyBorder="1" applyAlignment="1">
      <alignment horizontal="center" vertical="center" wrapText="1" shrinkToFit="1"/>
    </xf>
    <xf numFmtId="169" fontId="24" fillId="17" borderId="82" xfId="1" applyNumberFormat="1" applyFont="1" applyFill="1" applyBorder="1" applyAlignment="1">
      <alignment horizontal="center" shrinkToFit="1"/>
    </xf>
    <xf numFmtId="169" fontId="24" fillId="17" borderId="29" xfId="1" applyNumberFormat="1" applyFont="1" applyFill="1" applyBorder="1" applyAlignment="1">
      <alignment horizontal="center" shrinkToFit="1"/>
    </xf>
    <xf numFmtId="169" fontId="24" fillId="17" borderId="31" xfId="1" applyNumberFormat="1" applyFont="1" applyFill="1" applyBorder="1" applyAlignment="1">
      <alignment horizontal="center" shrinkToFit="1"/>
    </xf>
    <xf numFmtId="0" fontId="0" fillId="0" borderId="56" xfId="0" applyBorder="1" applyAlignment="1" applyProtection="1">
      <alignment horizontal="center" shrinkToFit="1"/>
      <protection locked="0"/>
    </xf>
    <xf numFmtId="0" fontId="0" fillId="0" borderId="57" xfId="0" applyBorder="1" applyAlignment="1" applyProtection="1">
      <alignment horizontal="center" shrinkToFit="1"/>
      <protection locked="0"/>
    </xf>
    <xf numFmtId="0" fontId="0" fillId="0" borderId="58" xfId="0" applyBorder="1" applyAlignment="1" applyProtection="1">
      <alignment horizontal="center" shrinkToFit="1"/>
      <protection locked="0"/>
    </xf>
    <xf numFmtId="0" fontId="13" fillId="0" borderId="0" xfId="0" applyFont="1" applyAlignment="1">
      <alignment horizontal="right"/>
    </xf>
    <xf numFmtId="0" fontId="9" fillId="4" borderId="92" xfId="0" applyFont="1" applyFill="1" applyBorder="1" applyAlignment="1">
      <alignment horizontal="center" vertical="center" wrapText="1" shrinkToFit="1"/>
    </xf>
    <xf numFmtId="0" fontId="9" fillId="13" borderId="92" xfId="0" applyFont="1" applyFill="1" applyBorder="1" applyAlignment="1">
      <alignment horizontal="center" vertical="center" wrapText="1" shrinkToFit="1"/>
    </xf>
    <xf numFmtId="0" fontId="35" fillId="4" borderId="0" xfId="0" applyFont="1" applyFill="1" applyAlignment="1">
      <alignment shrinkToFit="1"/>
    </xf>
    <xf numFmtId="170" fontId="2" fillId="4" borderId="47" xfId="0" applyNumberFormat="1" applyFont="1" applyFill="1" applyBorder="1" applyAlignment="1">
      <alignment horizontal="center"/>
    </xf>
    <xf numFmtId="170" fontId="2" fillId="4" borderId="63" xfId="0" applyNumberFormat="1" applyFont="1" applyFill="1" applyBorder="1" applyAlignment="1">
      <alignment horizontal="center"/>
    </xf>
    <xf numFmtId="0" fontId="34" fillId="2" borderId="76" xfId="0" applyFont="1" applyFill="1" applyBorder="1" applyAlignment="1" applyProtection="1">
      <alignment horizontal="center" vertical="center" wrapText="1"/>
      <protection hidden="1"/>
    </xf>
    <xf numFmtId="0" fontId="34" fillId="2" borderId="77" xfId="0" applyFont="1" applyFill="1" applyBorder="1" applyAlignment="1" applyProtection="1">
      <alignment horizontal="center" vertical="center" wrapText="1"/>
      <protection hidden="1"/>
    </xf>
    <xf numFmtId="0" fontId="34" fillId="2" borderId="13" xfId="0" applyFont="1" applyFill="1" applyBorder="1" applyAlignment="1" applyProtection="1">
      <alignment horizontal="center" vertical="center" wrapText="1"/>
      <protection hidden="1"/>
    </xf>
    <xf numFmtId="0" fontId="28" fillId="4" borderId="0" xfId="0" applyFont="1" applyFill="1" applyAlignment="1">
      <alignment horizontal="left" shrinkToFit="1"/>
    </xf>
    <xf numFmtId="170" fontId="30" fillId="4" borderId="85" xfId="0" applyNumberFormat="1" applyFont="1" applyFill="1" applyBorder="1" applyAlignment="1">
      <alignment horizontal="left" vertical="center" wrapText="1"/>
    </xf>
    <xf numFmtId="170" fontId="30" fillId="4" borderId="27" xfId="0" applyNumberFormat="1" applyFont="1" applyFill="1" applyBorder="1" applyAlignment="1">
      <alignment horizontal="left" vertical="center" wrapText="1"/>
    </xf>
    <xf numFmtId="170" fontId="32" fillId="4" borderId="77" xfId="0" applyNumberFormat="1" applyFont="1" applyFill="1" applyBorder="1" applyAlignment="1">
      <alignment horizontal="left" vertical="center" wrapText="1"/>
    </xf>
    <xf numFmtId="170" fontId="32" fillId="4" borderId="13" xfId="0" applyNumberFormat="1" applyFont="1" applyFill="1" applyBorder="1" applyAlignment="1">
      <alignment horizontal="left" vertical="center" wrapText="1"/>
    </xf>
    <xf numFmtId="0" fontId="9" fillId="12" borderId="76" xfId="0" applyFont="1" applyFill="1" applyBorder="1" applyAlignment="1">
      <alignment horizontal="center" vertical="center" shrinkToFit="1"/>
    </xf>
    <xf numFmtId="0" fontId="9" fillId="12" borderId="13" xfId="0" applyFont="1" applyFill="1" applyBorder="1" applyAlignment="1">
      <alignment horizontal="center" vertical="center" shrinkToFit="1"/>
    </xf>
    <xf numFmtId="0" fontId="9" fillId="11" borderId="76" xfId="0" applyFont="1" applyFill="1" applyBorder="1" applyAlignment="1">
      <alignment horizontal="center" vertical="center" shrinkToFit="1"/>
    </xf>
    <xf numFmtId="0" fontId="9" fillId="11" borderId="123" xfId="0" applyFont="1" applyFill="1" applyBorder="1" applyAlignment="1">
      <alignment horizontal="center" vertical="center" wrapText="1" shrinkToFit="1"/>
    </xf>
  </cellXfs>
  <cellStyles count="2">
    <cellStyle name="Monétaire" xfId="1" builtinId="4"/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30480</xdr:rowOff>
    </xdr:from>
    <xdr:to>
      <xdr:col>8</xdr:col>
      <xdr:colOff>538555</xdr:colOff>
      <xdr:row>2</xdr:row>
      <xdr:rowOff>110490</xdr:rowOff>
    </xdr:to>
    <xdr:pic>
      <xdr:nvPicPr>
        <xdr:cNvPr id="1060" name="Image 1">
          <a:extLst>
            <a:ext uri="{FF2B5EF4-FFF2-40B4-BE49-F238E27FC236}">
              <a16:creationId xmlns:a16="http://schemas.microsoft.com/office/drawing/2014/main" id="{3AE56201-BCC5-E869-D1B9-61CCF5FF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30480"/>
          <a:ext cx="112014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160020</xdr:colOff>
      <xdr:row>0</xdr:row>
      <xdr:rowOff>30480</xdr:rowOff>
    </xdr:from>
    <xdr:to>
      <xdr:col>8</xdr:col>
      <xdr:colOff>538555</xdr:colOff>
      <xdr:row>2</xdr:row>
      <xdr:rowOff>110490</xdr:rowOff>
    </xdr:to>
    <xdr:pic>
      <xdr:nvPicPr>
        <xdr:cNvPr id="1061" name="Image 1">
          <a:extLst>
            <a:ext uri="{FF2B5EF4-FFF2-40B4-BE49-F238E27FC236}">
              <a16:creationId xmlns:a16="http://schemas.microsoft.com/office/drawing/2014/main" id="{E371656F-3959-B5C5-85DC-8FE3D543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420" y="30480"/>
          <a:ext cx="111252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autoPageBreaks="0" fitToPage="1"/>
  </sheetPr>
  <dimension ref="A1:AE66"/>
  <sheetViews>
    <sheetView tabSelected="1" zoomScale="85" zoomScaleNormal="85" workbookViewId="0">
      <selection activeCell="B7" sqref="B7"/>
    </sheetView>
  </sheetViews>
  <sheetFormatPr baseColWidth="10" defaultColWidth="11.5703125" defaultRowHeight="15" x14ac:dyDescent="0.25"/>
  <cols>
    <col min="1" max="1" width="13.7109375" style="38" customWidth="1"/>
    <col min="2" max="2" width="30.7109375" style="38" customWidth="1"/>
    <col min="3" max="3" width="13.5703125" style="38" customWidth="1"/>
    <col min="4" max="4" width="13.7109375" style="38" customWidth="1"/>
    <col min="5" max="5" width="11.7109375" style="38" customWidth="1"/>
    <col min="6" max="6" width="8.7109375" style="38" customWidth="1"/>
    <col min="7" max="7" width="10.85546875" style="38" customWidth="1"/>
    <col min="8" max="12" width="10.7109375" style="38" customWidth="1"/>
    <col min="13" max="13" width="8.5703125" style="38" customWidth="1"/>
    <col min="14" max="14" width="11.28515625" style="38" customWidth="1"/>
    <col min="15" max="15" width="14" style="38" customWidth="1"/>
    <col min="16" max="17" width="11.7109375" style="38" customWidth="1"/>
    <col min="18" max="18" width="10.7109375" style="38" customWidth="1"/>
    <col min="19" max="19" width="9.5703125" style="38" customWidth="1"/>
    <col min="20" max="20" width="14.7109375" style="38" customWidth="1"/>
    <col min="21" max="21" width="7.28515625" style="38" customWidth="1"/>
    <col min="22" max="22" width="14.28515625" style="39" customWidth="1"/>
    <col min="23" max="23" width="14.5703125" style="39" customWidth="1"/>
    <col min="24" max="24" width="14.28515625" style="39" customWidth="1"/>
    <col min="25" max="25" width="8.140625" style="39" customWidth="1"/>
    <col min="26" max="26" width="9.28515625" style="39" hidden="1" customWidth="1"/>
    <col min="27" max="31" width="11.42578125" style="38" hidden="1" customWidth="1"/>
    <col min="32" max="44" width="11.42578125" style="38" customWidth="1"/>
    <col min="45" max="45" width="0.28515625" style="38" customWidth="1"/>
    <col min="46" max="51" width="11.42578125" style="38" customWidth="1"/>
    <col min="52" max="52" width="0.28515625" style="38" customWidth="1"/>
    <col min="53" max="58" width="11.42578125" style="38" customWidth="1"/>
    <col min="59" max="16384" width="11.5703125" style="38"/>
  </cols>
  <sheetData>
    <row r="1" spans="1:31" ht="17.45" customHeight="1" x14ac:dyDescent="0.25">
      <c r="A1" s="466" t="s">
        <v>86</v>
      </c>
      <c r="B1" s="466"/>
      <c r="C1" s="466"/>
      <c r="D1" s="466"/>
      <c r="E1" s="466"/>
      <c r="F1" s="466"/>
      <c r="G1" s="466"/>
      <c r="H1" s="466"/>
      <c r="I1" s="466"/>
      <c r="J1" s="466"/>
      <c r="K1" s="453" t="s">
        <v>59</v>
      </c>
      <c r="L1" s="454"/>
      <c r="M1" s="454"/>
      <c r="N1" s="455"/>
      <c r="O1" s="80"/>
      <c r="P1" s="81" t="s">
        <v>0</v>
      </c>
      <c r="Q1" s="81"/>
      <c r="R1" s="81"/>
      <c r="S1" s="81"/>
      <c r="T1" s="80"/>
      <c r="U1" s="82"/>
      <c r="V1" s="83"/>
      <c r="W1" s="83"/>
      <c r="X1" s="83"/>
    </row>
    <row r="2" spans="1:31" ht="15" customHeight="1" x14ac:dyDescent="0.25">
      <c r="A2" s="470" t="s">
        <v>78</v>
      </c>
      <c r="B2" s="470"/>
      <c r="C2" s="470"/>
      <c r="D2" s="470"/>
      <c r="E2" s="148"/>
      <c r="F2" s="149"/>
      <c r="G2" s="150"/>
      <c r="H2" s="150"/>
      <c r="I2" s="150"/>
      <c r="J2" s="150"/>
      <c r="K2" s="173" t="s">
        <v>60</v>
      </c>
      <c r="L2" s="174"/>
      <c r="M2" s="174" t="s">
        <v>77</v>
      </c>
      <c r="N2" s="175"/>
      <c r="O2" s="80"/>
      <c r="P2" s="81" t="s">
        <v>1</v>
      </c>
      <c r="Q2" s="81"/>
      <c r="R2" s="81"/>
      <c r="S2" s="81"/>
      <c r="T2" s="80"/>
      <c r="U2" s="82"/>
      <c r="V2" s="83"/>
      <c r="W2" s="83"/>
      <c r="X2" s="83"/>
    </row>
    <row r="3" spans="1:31" ht="15" customHeight="1" x14ac:dyDescent="0.25">
      <c r="A3" s="85"/>
      <c r="B3" s="87" t="s">
        <v>2</v>
      </c>
      <c r="C3" s="87"/>
      <c r="D3" s="84"/>
      <c r="E3" s="84"/>
      <c r="F3" s="85"/>
      <c r="G3" s="86"/>
      <c r="H3" s="86"/>
      <c r="I3" s="86"/>
      <c r="J3" s="86"/>
      <c r="K3" s="173" t="s">
        <v>61</v>
      </c>
      <c r="L3" s="174"/>
      <c r="M3" s="179" t="s">
        <v>80</v>
      </c>
      <c r="N3" s="175"/>
      <c r="O3" s="80"/>
      <c r="P3" s="393" t="s">
        <v>4</v>
      </c>
      <c r="Q3" s="393"/>
      <c r="R3" s="393"/>
      <c r="S3" s="393"/>
      <c r="T3" s="393"/>
      <c r="U3" s="82"/>
      <c r="V3" s="83"/>
      <c r="W3" s="83"/>
      <c r="X3" s="83"/>
    </row>
    <row r="4" spans="1:31" ht="15" customHeight="1" thickBot="1" x14ac:dyDescent="0.3">
      <c r="A4" s="85" t="s">
        <v>50</v>
      </c>
      <c r="B4" s="86"/>
      <c r="C4" s="86"/>
      <c r="D4" s="86"/>
      <c r="E4" s="86"/>
      <c r="F4" s="86"/>
      <c r="G4" s="86"/>
      <c r="H4" s="86"/>
      <c r="I4" s="86"/>
      <c r="J4" s="86"/>
      <c r="K4" s="176" t="s">
        <v>87</v>
      </c>
      <c r="L4" s="177"/>
      <c r="M4" s="177" t="s">
        <v>3</v>
      </c>
      <c r="N4" s="178"/>
      <c r="O4" s="80"/>
      <c r="P4" s="393" t="s">
        <v>5</v>
      </c>
      <c r="Q4" s="393"/>
      <c r="R4" s="393"/>
      <c r="S4" s="393"/>
      <c r="T4" s="393"/>
      <c r="U4" s="82"/>
      <c r="V4" s="83"/>
      <c r="W4" s="83"/>
      <c r="X4" s="83"/>
    </row>
    <row r="5" spans="1:31" ht="15" customHeight="1" x14ac:dyDescent="0.25">
      <c r="A5" s="182" t="s">
        <v>81</v>
      </c>
      <c r="B5" s="462"/>
      <c r="C5" s="463"/>
      <c r="D5" s="464"/>
      <c r="E5" s="464"/>
      <c r="F5" s="464"/>
      <c r="G5" s="464"/>
      <c r="H5" s="464"/>
      <c r="I5" s="465"/>
      <c r="J5" s="86"/>
      <c r="K5" s="456" t="s">
        <v>63</v>
      </c>
      <c r="L5" s="457"/>
      <c r="M5" s="457"/>
      <c r="N5" s="458"/>
      <c r="O5" s="80"/>
      <c r="P5" s="393" t="s">
        <v>6</v>
      </c>
      <c r="Q5" s="393"/>
      <c r="R5" s="393"/>
      <c r="S5" s="393"/>
      <c r="T5" s="393"/>
      <c r="U5" s="82"/>
      <c r="V5" s="83"/>
      <c r="W5" s="83"/>
      <c r="X5" s="83"/>
    </row>
    <row r="6" spans="1:31" ht="15" customHeight="1" thickBot="1" x14ac:dyDescent="0.3">
      <c r="A6" s="256" t="s">
        <v>82</v>
      </c>
      <c r="B6" s="380"/>
      <c r="C6" s="381"/>
      <c r="D6" s="382"/>
      <c r="E6" s="382"/>
      <c r="F6" s="382"/>
      <c r="G6" s="382"/>
      <c r="H6" s="382"/>
      <c r="I6" s="383"/>
      <c r="J6" s="86"/>
      <c r="K6" s="180" t="s">
        <v>88</v>
      </c>
      <c r="L6" s="371"/>
      <c r="M6" s="371" t="s">
        <v>91</v>
      </c>
      <c r="N6" s="181"/>
      <c r="O6" s="80"/>
      <c r="P6" s="393" t="s">
        <v>7</v>
      </c>
      <c r="Q6" s="393"/>
      <c r="R6" s="393"/>
      <c r="S6" s="393"/>
      <c r="T6" s="393"/>
      <c r="U6" s="82"/>
      <c r="V6" s="83"/>
      <c r="W6" s="83"/>
      <c r="X6" s="83"/>
    </row>
    <row r="7" spans="1:31" ht="15" customHeight="1" thickBot="1" x14ac:dyDescent="0.3">
      <c r="A7" s="257" t="s">
        <v>83</v>
      </c>
      <c r="B7" s="40"/>
      <c r="C7" s="90"/>
      <c r="D7" s="90"/>
      <c r="E7" s="90"/>
      <c r="F7" s="90"/>
      <c r="G7" s="90"/>
      <c r="H7" s="90"/>
      <c r="I7" s="90"/>
      <c r="J7" s="310"/>
      <c r="K7" s="180" t="s">
        <v>89</v>
      </c>
      <c r="L7" s="371"/>
      <c r="M7" s="371" t="s">
        <v>92</v>
      </c>
      <c r="N7" s="181"/>
      <c r="O7" s="80"/>
      <c r="P7" s="393" t="s">
        <v>8</v>
      </c>
      <c r="Q7" s="393"/>
      <c r="R7" s="393"/>
      <c r="S7" s="393"/>
      <c r="T7" s="393"/>
      <c r="U7" s="82"/>
      <c r="V7" s="83"/>
      <c r="W7" s="83"/>
      <c r="X7" s="83"/>
    </row>
    <row r="8" spans="1:31" ht="15" customHeight="1" thickBot="1" x14ac:dyDescent="0.3">
      <c r="A8" s="92"/>
      <c r="B8" s="91"/>
      <c r="C8" s="91"/>
      <c r="D8" s="86"/>
      <c r="E8" s="86"/>
      <c r="F8" s="86"/>
      <c r="G8" s="86"/>
      <c r="H8" s="86"/>
      <c r="I8" s="86"/>
      <c r="J8" s="86"/>
      <c r="K8" s="372" t="s">
        <v>90</v>
      </c>
      <c r="L8" s="373"/>
      <c r="M8" s="373" t="s">
        <v>93</v>
      </c>
      <c r="N8" s="374"/>
      <c r="O8" s="80"/>
      <c r="P8" s="393" t="s">
        <v>9</v>
      </c>
      <c r="Q8" s="393"/>
      <c r="R8" s="393"/>
      <c r="S8" s="393"/>
      <c r="T8" s="393"/>
      <c r="U8" s="88"/>
      <c r="V8" s="89"/>
      <c r="W8" s="89"/>
      <c r="X8" s="89"/>
      <c r="Y8" s="42"/>
      <c r="Z8" s="42"/>
      <c r="AA8" s="41"/>
    </row>
    <row r="9" spans="1:31" ht="24.95" customHeight="1" thickBot="1" x14ac:dyDescent="0.3">
      <c r="A9" s="396" t="s">
        <v>11</v>
      </c>
      <c r="B9" s="396" t="s">
        <v>12</v>
      </c>
      <c r="C9" s="459" t="s">
        <v>79</v>
      </c>
      <c r="D9" s="429" t="s">
        <v>38</v>
      </c>
      <c r="E9" s="429" t="s">
        <v>43</v>
      </c>
      <c r="F9" s="429" t="s">
        <v>35</v>
      </c>
      <c r="G9" s="468" t="s">
        <v>28</v>
      </c>
      <c r="H9" s="469"/>
      <c r="I9" s="500" t="s">
        <v>94</v>
      </c>
      <c r="J9" s="442"/>
      <c r="K9" s="411" t="s">
        <v>57</v>
      </c>
      <c r="L9" s="412"/>
      <c r="M9" s="409" t="s">
        <v>62</v>
      </c>
      <c r="N9" s="415" t="s">
        <v>39</v>
      </c>
      <c r="O9" s="472" t="s">
        <v>10</v>
      </c>
      <c r="P9" s="473"/>
      <c r="Q9" s="474"/>
      <c r="R9" s="475"/>
      <c r="S9" s="396" t="s">
        <v>95</v>
      </c>
      <c r="T9" s="396" t="s">
        <v>41</v>
      </c>
      <c r="U9" s="396" t="s">
        <v>53</v>
      </c>
      <c r="V9" s="394" t="s">
        <v>97</v>
      </c>
      <c r="W9" s="476" t="s">
        <v>100</v>
      </c>
      <c r="X9" s="396" t="s">
        <v>98</v>
      </c>
      <c r="Y9" s="41"/>
      <c r="Z9" s="41"/>
      <c r="AA9" s="375" t="s">
        <v>32</v>
      </c>
      <c r="AB9" s="376"/>
      <c r="AC9" s="376"/>
      <c r="AD9" s="376"/>
      <c r="AE9" s="377"/>
    </row>
    <row r="10" spans="1:31" ht="51.95" customHeight="1" thickBot="1" x14ac:dyDescent="0.3">
      <c r="A10" s="400"/>
      <c r="B10" s="400"/>
      <c r="C10" s="460"/>
      <c r="D10" s="430"/>
      <c r="E10" s="430"/>
      <c r="F10" s="430"/>
      <c r="G10" s="184" t="s">
        <v>13</v>
      </c>
      <c r="H10" s="184" t="s">
        <v>36</v>
      </c>
      <c r="I10" s="259" t="s">
        <v>13</v>
      </c>
      <c r="J10" s="501" t="s">
        <v>37</v>
      </c>
      <c r="K10" s="261" t="s">
        <v>13</v>
      </c>
      <c r="L10" s="370" t="s">
        <v>37</v>
      </c>
      <c r="M10" s="410"/>
      <c r="N10" s="416"/>
      <c r="O10" s="185" t="s">
        <v>14</v>
      </c>
      <c r="P10" s="185" t="s">
        <v>42</v>
      </c>
      <c r="Q10" s="185" t="s">
        <v>15</v>
      </c>
      <c r="R10" s="226" t="s">
        <v>54</v>
      </c>
      <c r="S10" s="397"/>
      <c r="T10" s="397"/>
      <c r="U10" s="397"/>
      <c r="V10" s="395"/>
      <c r="W10" s="477"/>
      <c r="X10" s="397"/>
      <c r="Y10" s="41"/>
      <c r="Z10" s="43"/>
      <c r="AA10" s="44">
        <v>1</v>
      </c>
      <c r="AB10" s="45">
        <v>2</v>
      </c>
      <c r="AC10" s="45">
        <v>3</v>
      </c>
      <c r="AD10" s="45">
        <v>5</v>
      </c>
      <c r="AE10" s="46" t="s">
        <v>75</v>
      </c>
    </row>
    <row r="11" spans="1:31" s="57" customFormat="1" ht="15" customHeight="1" x14ac:dyDescent="0.25">
      <c r="A11" s="47"/>
      <c r="B11" s="48"/>
      <c r="C11" s="48"/>
      <c r="D11" s="317" t="str">
        <f t="shared" ref="D11:D37" si="0">IF(F11&lt;&gt;"",R11*F11,"")</f>
        <v/>
      </c>
      <c r="E11" s="49"/>
      <c r="F11" s="318" t="str">
        <f>IF(M11="1",1.77,IF(M11="2",1.77,IF(M11="3",1.63,IF(M11="5",1.56,IF(M11="5-4",1.58,"")))))</f>
        <v/>
      </c>
      <c r="G11" s="332"/>
      <c r="H11" s="342"/>
      <c r="I11" s="369"/>
      <c r="J11" s="345"/>
      <c r="K11" s="369"/>
      <c r="L11" s="50"/>
      <c r="M11" s="319"/>
      <c r="N11" s="320"/>
      <c r="O11" s="52"/>
      <c r="P11" s="52"/>
      <c r="Q11" s="52"/>
      <c r="R11" s="321">
        <f t="shared" ref="R11:R37" si="1">O11+P11+Q11</f>
        <v>0</v>
      </c>
      <c r="S11" s="360"/>
      <c r="T11" s="111">
        <f>(O11*N11)+(P11*N11*1.5)+(Q11*N11*2)+(S11)</f>
        <v>0</v>
      </c>
      <c r="U11" s="232">
        <v>0.12759999999999999</v>
      </c>
      <c r="V11" s="353">
        <f>N11*O11*U11+((P11*N11*1.5)+(Q11*N11*2)+S11)*(U11-0.012)</f>
        <v>0</v>
      </c>
      <c r="W11" s="358">
        <f>T11*U11-V11</f>
        <v>0</v>
      </c>
      <c r="X11" s="281">
        <f t="shared" ref="X11:X37" si="2">T11+V11</f>
        <v>0</v>
      </c>
      <c r="Y11" s="43"/>
      <c r="Z11" s="53"/>
      <c r="AA11" s="54" t="str">
        <f>IF(M11="1",R11,"")</f>
        <v/>
      </c>
      <c r="AB11" s="55" t="str">
        <f>IF(M11="2",R11,"")</f>
        <v/>
      </c>
      <c r="AC11" s="55" t="str">
        <f>IF(M11="3",R11,"")</f>
        <v/>
      </c>
      <c r="AD11" s="55" t="str">
        <f>IF(M11="5",R11,"")</f>
        <v/>
      </c>
      <c r="AE11" s="56" t="str">
        <f>IF(M11="5-4",R11,"")</f>
        <v/>
      </c>
    </row>
    <row r="12" spans="1:31" s="57" customFormat="1" ht="15" customHeight="1" x14ac:dyDescent="0.25">
      <c r="A12" s="58"/>
      <c r="B12" s="59"/>
      <c r="C12" s="59"/>
      <c r="D12" s="110" t="str">
        <f t="shared" si="0"/>
        <v/>
      </c>
      <c r="E12" s="60"/>
      <c r="F12" s="331" t="str">
        <f t="shared" ref="F12:F37" si="3">IF(M12="1",1.77,IF(M12="2",1.77,IF(M12="3",1.63,IF(M12="5",1.56,IF(M12="5-4",1.58,"")))))</f>
        <v/>
      </c>
      <c r="G12" s="333"/>
      <c r="H12" s="343"/>
      <c r="I12" s="333"/>
      <c r="J12" s="346"/>
      <c r="K12" s="333"/>
      <c r="L12" s="63"/>
      <c r="M12" s="158"/>
      <c r="N12" s="51"/>
      <c r="O12" s="63"/>
      <c r="P12" s="63"/>
      <c r="Q12" s="63"/>
      <c r="R12" s="112">
        <f t="shared" si="1"/>
        <v>0</v>
      </c>
      <c r="S12" s="361"/>
      <c r="T12" s="113">
        <f>(O12*N12)+(P12*N12*1.5)+(Q12*N12*2)+S12</f>
        <v>0</v>
      </c>
      <c r="U12" s="233">
        <v>0.12759999999999999</v>
      </c>
      <c r="V12" s="114">
        <f t="shared" ref="V12:V37" si="4">N12*O12*U12+((P12*N12*1.5)+(Q12*N12*2)+S12)*(U12-0.012)</f>
        <v>0</v>
      </c>
      <c r="W12" s="359">
        <f t="shared" ref="W12:W37" si="5">T12*U12-V12</f>
        <v>0</v>
      </c>
      <c r="X12" s="282">
        <f t="shared" si="2"/>
        <v>0</v>
      </c>
      <c r="Y12" s="53"/>
      <c r="Z12" s="53"/>
      <c r="AA12" s="54" t="str">
        <f t="shared" ref="AA12:AA37" si="6">IF(M12="1",R12,"")</f>
        <v/>
      </c>
      <c r="AB12" s="55" t="str">
        <f t="shared" ref="AB12:AB37" si="7">IF(M12="2",R12,"")</f>
        <v/>
      </c>
      <c r="AC12" s="55" t="str">
        <f t="shared" ref="AC12:AC37" si="8">IF(M12="3",R12,"")</f>
        <v/>
      </c>
      <c r="AD12" s="55" t="str">
        <f t="shared" ref="AD12:AD37" si="9">IF(M12="5",R12,"")</f>
        <v/>
      </c>
      <c r="AE12" s="56" t="str">
        <f t="shared" ref="AE12:AE37" si="10">IF(M12="5-4",R12,"")</f>
        <v/>
      </c>
    </row>
    <row r="13" spans="1:31" ht="15" customHeight="1" x14ac:dyDescent="0.25">
      <c r="A13" s="58"/>
      <c r="B13" s="59"/>
      <c r="C13" s="59"/>
      <c r="D13" s="110" t="str">
        <f t="shared" si="0"/>
        <v/>
      </c>
      <c r="E13" s="60"/>
      <c r="F13" s="331" t="str">
        <f t="shared" si="3"/>
        <v/>
      </c>
      <c r="G13" s="333"/>
      <c r="H13" s="343"/>
      <c r="I13" s="333"/>
      <c r="J13" s="346"/>
      <c r="K13" s="333"/>
      <c r="L13" s="63"/>
      <c r="M13" s="158"/>
      <c r="N13" s="51"/>
      <c r="O13" s="63"/>
      <c r="P13" s="63"/>
      <c r="Q13" s="63"/>
      <c r="R13" s="112">
        <f t="shared" si="1"/>
        <v>0</v>
      </c>
      <c r="S13" s="361"/>
      <c r="T13" s="172">
        <f t="shared" ref="T13:T37" si="11">(O13*N13)+(P13*N13*1.5)+(Q13*N13*2)+(S13)</f>
        <v>0</v>
      </c>
      <c r="U13" s="233">
        <v>0.12759999999999999</v>
      </c>
      <c r="V13" s="114">
        <f t="shared" si="4"/>
        <v>0</v>
      </c>
      <c r="W13" s="359">
        <f t="shared" si="5"/>
        <v>0</v>
      </c>
      <c r="X13" s="282">
        <f t="shared" si="2"/>
        <v>0</v>
      </c>
      <c r="Y13" s="53"/>
      <c r="Z13" s="64"/>
      <c r="AA13" s="54" t="str">
        <f t="shared" si="6"/>
        <v/>
      </c>
      <c r="AB13" s="55" t="str">
        <f t="shared" si="7"/>
        <v/>
      </c>
      <c r="AC13" s="55" t="str">
        <f t="shared" si="8"/>
        <v/>
      </c>
      <c r="AD13" s="55" t="str">
        <f t="shared" si="9"/>
        <v/>
      </c>
      <c r="AE13" s="56" t="str">
        <f t="shared" si="10"/>
        <v/>
      </c>
    </row>
    <row r="14" spans="1:31" ht="15" customHeight="1" x14ac:dyDescent="0.25">
      <c r="A14" s="58"/>
      <c r="B14" s="59"/>
      <c r="C14" s="59"/>
      <c r="D14" s="110" t="str">
        <f t="shared" si="0"/>
        <v/>
      </c>
      <c r="E14" s="60"/>
      <c r="F14" s="331" t="str">
        <f t="shared" si="3"/>
        <v/>
      </c>
      <c r="G14" s="333"/>
      <c r="H14" s="343"/>
      <c r="I14" s="333"/>
      <c r="J14" s="346"/>
      <c r="K14" s="333"/>
      <c r="L14" s="63"/>
      <c r="M14" s="158"/>
      <c r="N14" s="51"/>
      <c r="O14" s="63"/>
      <c r="P14" s="63"/>
      <c r="Q14" s="63"/>
      <c r="R14" s="112">
        <f t="shared" si="1"/>
        <v>0</v>
      </c>
      <c r="S14" s="361"/>
      <c r="T14" s="113">
        <f t="shared" si="11"/>
        <v>0</v>
      </c>
      <c r="U14" s="233">
        <v>0.12759999999999999</v>
      </c>
      <c r="V14" s="114">
        <f t="shared" si="4"/>
        <v>0</v>
      </c>
      <c r="W14" s="359">
        <f t="shared" si="5"/>
        <v>0</v>
      </c>
      <c r="X14" s="282">
        <f t="shared" si="2"/>
        <v>0</v>
      </c>
      <c r="Y14" s="64"/>
      <c r="Z14" s="64"/>
      <c r="AA14" s="54" t="str">
        <f t="shared" si="6"/>
        <v/>
      </c>
      <c r="AB14" s="55" t="str">
        <f t="shared" si="7"/>
        <v/>
      </c>
      <c r="AC14" s="55" t="str">
        <f t="shared" si="8"/>
        <v/>
      </c>
      <c r="AD14" s="55" t="str">
        <f t="shared" si="9"/>
        <v/>
      </c>
      <c r="AE14" s="56" t="str">
        <f t="shared" si="10"/>
        <v/>
      </c>
    </row>
    <row r="15" spans="1:31" ht="15" customHeight="1" x14ac:dyDescent="0.25">
      <c r="A15" s="58"/>
      <c r="B15" s="59"/>
      <c r="C15" s="59"/>
      <c r="D15" s="110" t="str">
        <f t="shared" si="0"/>
        <v/>
      </c>
      <c r="E15" s="60"/>
      <c r="F15" s="331" t="str">
        <f t="shared" si="3"/>
        <v/>
      </c>
      <c r="G15" s="333"/>
      <c r="H15" s="343"/>
      <c r="I15" s="333"/>
      <c r="J15" s="346"/>
      <c r="K15" s="333"/>
      <c r="L15" s="63"/>
      <c r="M15" s="158"/>
      <c r="N15" s="51"/>
      <c r="O15" s="63"/>
      <c r="P15" s="63"/>
      <c r="Q15" s="63"/>
      <c r="R15" s="112">
        <f t="shared" si="1"/>
        <v>0</v>
      </c>
      <c r="S15" s="361"/>
      <c r="T15" s="113">
        <f t="shared" si="11"/>
        <v>0</v>
      </c>
      <c r="U15" s="233">
        <v>0.12759999999999999</v>
      </c>
      <c r="V15" s="114">
        <f t="shared" si="4"/>
        <v>0</v>
      </c>
      <c r="W15" s="359">
        <f t="shared" si="5"/>
        <v>0</v>
      </c>
      <c r="X15" s="282">
        <f t="shared" si="2"/>
        <v>0</v>
      </c>
      <c r="Y15" s="64"/>
      <c r="Z15" s="64"/>
      <c r="AA15" s="54" t="str">
        <f t="shared" si="6"/>
        <v/>
      </c>
      <c r="AB15" s="55" t="str">
        <f t="shared" si="7"/>
        <v/>
      </c>
      <c r="AC15" s="55" t="str">
        <f t="shared" si="8"/>
        <v/>
      </c>
      <c r="AD15" s="55" t="str">
        <f t="shared" si="9"/>
        <v/>
      </c>
      <c r="AE15" s="56" t="str">
        <f t="shared" si="10"/>
        <v/>
      </c>
    </row>
    <row r="16" spans="1:31" ht="15" customHeight="1" x14ac:dyDescent="0.25">
      <c r="A16" s="58"/>
      <c r="B16" s="59"/>
      <c r="C16" s="59"/>
      <c r="D16" s="110" t="str">
        <f t="shared" si="0"/>
        <v/>
      </c>
      <c r="E16" s="60"/>
      <c r="F16" s="331" t="str">
        <f t="shared" si="3"/>
        <v/>
      </c>
      <c r="G16" s="333"/>
      <c r="H16" s="343"/>
      <c r="I16" s="333"/>
      <c r="J16" s="346"/>
      <c r="K16" s="333"/>
      <c r="L16" s="63"/>
      <c r="M16" s="158"/>
      <c r="N16" s="51"/>
      <c r="O16" s="63"/>
      <c r="P16" s="63"/>
      <c r="Q16" s="63"/>
      <c r="R16" s="112">
        <f t="shared" si="1"/>
        <v>0</v>
      </c>
      <c r="S16" s="361"/>
      <c r="T16" s="113">
        <f t="shared" si="11"/>
        <v>0</v>
      </c>
      <c r="U16" s="233">
        <v>0.12759999999999999</v>
      </c>
      <c r="V16" s="114">
        <f t="shared" si="4"/>
        <v>0</v>
      </c>
      <c r="W16" s="359">
        <f t="shared" si="5"/>
        <v>0</v>
      </c>
      <c r="X16" s="282">
        <f t="shared" si="2"/>
        <v>0</v>
      </c>
      <c r="Y16" s="64"/>
      <c r="Z16" s="64"/>
      <c r="AA16" s="54" t="str">
        <f t="shared" si="6"/>
        <v/>
      </c>
      <c r="AB16" s="55" t="str">
        <f t="shared" si="7"/>
        <v/>
      </c>
      <c r="AC16" s="55" t="str">
        <f t="shared" si="8"/>
        <v/>
      </c>
      <c r="AD16" s="55" t="str">
        <f t="shared" si="9"/>
        <v/>
      </c>
      <c r="AE16" s="56" t="str">
        <f t="shared" si="10"/>
        <v/>
      </c>
    </row>
    <row r="17" spans="1:31" ht="15" customHeight="1" x14ac:dyDescent="0.25">
      <c r="A17" s="58"/>
      <c r="B17" s="59"/>
      <c r="C17" s="59"/>
      <c r="D17" s="110" t="str">
        <f t="shared" si="0"/>
        <v/>
      </c>
      <c r="E17" s="60"/>
      <c r="F17" s="331" t="str">
        <f t="shared" si="3"/>
        <v/>
      </c>
      <c r="G17" s="333"/>
      <c r="H17" s="343"/>
      <c r="I17" s="333"/>
      <c r="J17" s="346"/>
      <c r="K17" s="333"/>
      <c r="L17" s="63"/>
      <c r="M17" s="158"/>
      <c r="N17" s="65"/>
      <c r="O17" s="63"/>
      <c r="P17" s="63"/>
      <c r="Q17" s="63"/>
      <c r="R17" s="112">
        <f t="shared" si="1"/>
        <v>0</v>
      </c>
      <c r="S17" s="361"/>
      <c r="T17" s="113">
        <f t="shared" si="11"/>
        <v>0</v>
      </c>
      <c r="U17" s="233">
        <v>0.12759999999999999</v>
      </c>
      <c r="V17" s="114">
        <f t="shared" si="4"/>
        <v>0</v>
      </c>
      <c r="W17" s="359">
        <f t="shared" si="5"/>
        <v>0</v>
      </c>
      <c r="X17" s="282">
        <f t="shared" si="2"/>
        <v>0</v>
      </c>
      <c r="Y17" s="64"/>
      <c r="Z17" s="64"/>
      <c r="AA17" s="54" t="str">
        <f t="shared" si="6"/>
        <v/>
      </c>
      <c r="AB17" s="55" t="str">
        <f t="shared" si="7"/>
        <v/>
      </c>
      <c r="AC17" s="55" t="str">
        <f t="shared" si="8"/>
        <v/>
      </c>
      <c r="AD17" s="55" t="str">
        <f t="shared" si="9"/>
        <v/>
      </c>
      <c r="AE17" s="56" t="str">
        <f t="shared" si="10"/>
        <v/>
      </c>
    </row>
    <row r="18" spans="1:31" ht="15" customHeight="1" x14ac:dyDescent="0.25">
      <c r="A18" s="58"/>
      <c r="B18" s="59"/>
      <c r="C18" s="59"/>
      <c r="D18" s="110" t="str">
        <f t="shared" si="0"/>
        <v/>
      </c>
      <c r="E18" s="60"/>
      <c r="F18" s="331" t="str">
        <f t="shared" si="3"/>
        <v/>
      </c>
      <c r="G18" s="333"/>
      <c r="H18" s="343"/>
      <c r="I18" s="333"/>
      <c r="J18" s="346"/>
      <c r="K18" s="333"/>
      <c r="L18" s="63"/>
      <c r="M18" s="158"/>
      <c r="N18" s="65"/>
      <c r="O18" s="63"/>
      <c r="P18" s="63"/>
      <c r="Q18" s="63"/>
      <c r="R18" s="112">
        <f t="shared" si="1"/>
        <v>0</v>
      </c>
      <c r="S18" s="361"/>
      <c r="T18" s="113">
        <f t="shared" si="11"/>
        <v>0</v>
      </c>
      <c r="U18" s="233">
        <v>0.12759999999999999</v>
      </c>
      <c r="V18" s="114">
        <f t="shared" si="4"/>
        <v>0</v>
      </c>
      <c r="W18" s="359">
        <f t="shared" si="5"/>
        <v>0</v>
      </c>
      <c r="X18" s="282">
        <f t="shared" si="2"/>
        <v>0</v>
      </c>
      <c r="Y18" s="64"/>
      <c r="Z18" s="64"/>
      <c r="AA18" s="54" t="str">
        <f t="shared" si="6"/>
        <v/>
      </c>
      <c r="AB18" s="55" t="str">
        <f t="shared" si="7"/>
        <v/>
      </c>
      <c r="AC18" s="55" t="str">
        <f t="shared" si="8"/>
        <v/>
      </c>
      <c r="AD18" s="55" t="str">
        <f t="shared" si="9"/>
        <v/>
      </c>
      <c r="AE18" s="56" t="str">
        <f t="shared" si="10"/>
        <v/>
      </c>
    </row>
    <row r="19" spans="1:31" ht="15" customHeight="1" x14ac:dyDescent="0.25">
      <c r="A19" s="58"/>
      <c r="B19" s="59"/>
      <c r="C19" s="59"/>
      <c r="D19" s="110" t="str">
        <f t="shared" si="0"/>
        <v/>
      </c>
      <c r="E19" s="60"/>
      <c r="F19" s="331" t="str">
        <f t="shared" si="3"/>
        <v/>
      </c>
      <c r="G19" s="333"/>
      <c r="H19" s="343"/>
      <c r="I19" s="333"/>
      <c r="J19" s="346"/>
      <c r="K19" s="333"/>
      <c r="L19" s="63"/>
      <c r="M19" s="158"/>
      <c r="N19" s="65"/>
      <c r="O19" s="63"/>
      <c r="P19" s="63"/>
      <c r="Q19" s="63"/>
      <c r="R19" s="112">
        <f t="shared" si="1"/>
        <v>0</v>
      </c>
      <c r="S19" s="361"/>
      <c r="T19" s="113">
        <f t="shared" si="11"/>
        <v>0</v>
      </c>
      <c r="U19" s="233">
        <v>0.12759999999999999</v>
      </c>
      <c r="V19" s="114">
        <f t="shared" si="4"/>
        <v>0</v>
      </c>
      <c r="W19" s="359">
        <f t="shared" si="5"/>
        <v>0</v>
      </c>
      <c r="X19" s="282">
        <f t="shared" si="2"/>
        <v>0</v>
      </c>
      <c r="Y19" s="64"/>
      <c r="Z19" s="64"/>
      <c r="AA19" s="54" t="str">
        <f t="shared" si="6"/>
        <v/>
      </c>
      <c r="AB19" s="55" t="str">
        <f t="shared" si="7"/>
        <v/>
      </c>
      <c r="AC19" s="55" t="str">
        <f t="shared" si="8"/>
        <v/>
      </c>
      <c r="AD19" s="55" t="str">
        <f t="shared" si="9"/>
        <v/>
      </c>
      <c r="AE19" s="56" t="str">
        <f t="shared" si="10"/>
        <v/>
      </c>
    </row>
    <row r="20" spans="1:31" ht="15" customHeight="1" x14ac:dyDescent="0.25">
      <c r="A20" s="58"/>
      <c r="B20" s="59"/>
      <c r="C20" s="59"/>
      <c r="D20" s="110" t="str">
        <f t="shared" si="0"/>
        <v/>
      </c>
      <c r="E20" s="60"/>
      <c r="F20" s="331" t="str">
        <f t="shared" si="3"/>
        <v/>
      </c>
      <c r="G20" s="333"/>
      <c r="H20" s="343"/>
      <c r="I20" s="333"/>
      <c r="J20" s="346"/>
      <c r="K20" s="333"/>
      <c r="L20" s="63">
        <v>0</v>
      </c>
      <c r="M20" s="158"/>
      <c r="N20" s="65">
        <v>0</v>
      </c>
      <c r="O20" s="63"/>
      <c r="P20" s="63"/>
      <c r="Q20" s="63"/>
      <c r="R20" s="112">
        <f t="shared" si="1"/>
        <v>0</v>
      </c>
      <c r="S20" s="361"/>
      <c r="T20" s="113">
        <f t="shared" si="11"/>
        <v>0</v>
      </c>
      <c r="U20" s="233">
        <v>0.12759999999999999</v>
      </c>
      <c r="V20" s="114">
        <f t="shared" si="4"/>
        <v>0</v>
      </c>
      <c r="W20" s="359">
        <f t="shared" si="5"/>
        <v>0</v>
      </c>
      <c r="X20" s="282">
        <f t="shared" si="2"/>
        <v>0</v>
      </c>
      <c r="Y20" s="64"/>
      <c r="Z20" s="64"/>
      <c r="AA20" s="54" t="str">
        <f t="shared" si="6"/>
        <v/>
      </c>
      <c r="AB20" s="55" t="str">
        <f t="shared" si="7"/>
        <v/>
      </c>
      <c r="AC20" s="55" t="str">
        <f t="shared" si="8"/>
        <v/>
      </c>
      <c r="AD20" s="55" t="str">
        <f t="shared" si="9"/>
        <v/>
      </c>
      <c r="AE20" s="56" t="str">
        <f t="shared" si="10"/>
        <v/>
      </c>
    </row>
    <row r="21" spans="1:31" ht="15" customHeight="1" x14ac:dyDescent="0.25">
      <c r="A21" s="58"/>
      <c r="B21" s="59"/>
      <c r="C21" s="59"/>
      <c r="D21" s="110" t="str">
        <f t="shared" si="0"/>
        <v/>
      </c>
      <c r="E21" s="60"/>
      <c r="F21" s="331" t="str">
        <f t="shared" si="3"/>
        <v/>
      </c>
      <c r="G21" s="333"/>
      <c r="H21" s="343"/>
      <c r="I21" s="333"/>
      <c r="J21" s="346"/>
      <c r="K21" s="333"/>
      <c r="L21" s="63">
        <v>0</v>
      </c>
      <c r="M21" s="158"/>
      <c r="N21" s="65">
        <v>0</v>
      </c>
      <c r="O21" s="63"/>
      <c r="P21" s="63"/>
      <c r="Q21" s="63"/>
      <c r="R21" s="112">
        <f t="shared" si="1"/>
        <v>0</v>
      </c>
      <c r="S21" s="361"/>
      <c r="T21" s="113">
        <f t="shared" si="11"/>
        <v>0</v>
      </c>
      <c r="U21" s="233">
        <v>0.12759999999999999</v>
      </c>
      <c r="V21" s="114">
        <f t="shared" si="4"/>
        <v>0</v>
      </c>
      <c r="W21" s="359">
        <f t="shared" si="5"/>
        <v>0</v>
      </c>
      <c r="X21" s="282">
        <f t="shared" si="2"/>
        <v>0</v>
      </c>
      <c r="Y21" s="64"/>
      <c r="Z21" s="64"/>
      <c r="AA21" s="54" t="str">
        <f t="shared" si="6"/>
        <v/>
      </c>
      <c r="AB21" s="55" t="str">
        <f t="shared" si="7"/>
        <v/>
      </c>
      <c r="AC21" s="55" t="str">
        <f t="shared" si="8"/>
        <v/>
      </c>
      <c r="AD21" s="55" t="str">
        <f t="shared" si="9"/>
        <v/>
      </c>
      <c r="AE21" s="56" t="str">
        <f t="shared" si="10"/>
        <v/>
      </c>
    </row>
    <row r="22" spans="1:31" ht="15" customHeight="1" x14ac:dyDescent="0.25">
      <c r="A22" s="58"/>
      <c r="B22" s="59"/>
      <c r="C22" s="59"/>
      <c r="D22" s="110" t="str">
        <f t="shared" si="0"/>
        <v/>
      </c>
      <c r="E22" s="60"/>
      <c r="F22" s="331" t="str">
        <f t="shared" si="3"/>
        <v/>
      </c>
      <c r="G22" s="333"/>
      <c r="H22" s="343"/>
      <c r="I22" s="333"/>
      <c r="J22" s="346"/>
      <c r="K22" s="333"/>
      <c r="L22" s="63">
        <v>0</v>
      </c>
      <c r="M22" s="158"/>
      <c r="N22" s="65">
        <v>0</v>
      </c>
      <c r="O22" s="63"/>
      <c r="P22" s="63"/>
      <c r="Q22" s="63"/>
      <c r="R22" s="112">
        <f t="shared" si="1"/>
        <v>0</v>
      </c>
      <c r="S22" s="361"/>
      <c r="T22" s="113">
        <f t="shared" si="11"/>
        <v>0</v>
      </c>
      <c r="U22" s="233">
        <v>0.12759999999999999</v>
      </c>
      <c r="V22" s="114">
        <f t="shared" si="4"/>
        <v>0</v>
      </c>
      <c r="W22" s="359">
        <f t="shared" si="5"/>
        <v>0</v>
      </c>
      <c r="X22" s="282">
        <f t="shared" si="2"/>
        <v>0</v>
      </c>
      <c r="Y22" s="64"/>
      <c r="Z22" s="64"/>
      <c r="AA22" s="54" t="str">
        <f t="shared" si="6"/>
        <v/>
      </c>
      <c r="AB22" s="55" t="str">
        <f t="shared" si="7"/>
        <v/>
      </c>
      <c r="AC22" s="55" t="str">
        <f t="shared" si="8"/>
        <v/>
      </c>
      <c r="AD22" s="55" t="str">
        <f t="shared" si="9"/>
        <v/>
      </c>
      <c r="AE22" s="56" t="str">
        <f t="shared" si="10"/>
        <v/>
      </c>
    </row>
    <row r="23" spans="1:31" ht="15" customHeight="1" x14ac:dyDescent="0.25">
      <c r="A23" s="58"/>
      <c r="B23" s="59"/>
      <c r="C23" s="59"/>
      <c r="D23" s="110" t="str">
        <f t="shared" si="0"/>
        <v/>
      </c>
      <c r="E23" s="60"/>
      <c r="F23" s="331" t="str">
        <f t="shared" si="3"/>
        <v/>
      </c>
      <c r="G23" s="333"/>
      <c r="H23" s="343"/>
      <c r="I23" s="333"/>
      <c r="J23" s="346"/>
      <c r="K23" s="333"/>
      <c r="L23" s="63">
        <v>0</v>
      </c>
      <c r="M23" s="158"/>
      <c r="N23" s="65">
        <v>0</v>
      </c>
      <c r="O23" s="63"/>
      <c r="P23" s="63"/>
      <c r="Q23" s="63"/>
      <c r="R23" s="112">
        <f t="shared" si="1"/>
        <v>0</v>
      </c>
      <c r="S23" s="361"/>
      <c r="T23" s="113">
        <f t="shared" si="11"/>
        <v>0</v>
      </c>
      <c r="U23" s="233">
        <v>0.12759999999999999</v>
      </c>
      <c r="V23" s="114">
        <f t="shared" si="4"/>
        <v>0</v>
      </c>
      <c r="W23" s="359">
        <f t="shared" si="5"/>
        <v>0</v>
      </c>
      <c r="X23" s="282">
        <f t="shared" si="2"/>
        <v>0</v>
      </c>
      <c r="Y23" s="64"/>
      <c r="Z23" s="64"/>
      <c r="AA23" s="54" t="str">
        <f t="shared" si="6"/>
        <v/>
      </c>
      <c r="AB23" s="55" t="str">
        <f t="shared" si="7"/>
        <v/>
      </c>
      <c r="AC23" s="55" t="str">
        <f t="shared" si="8"/>
        <v/>
      </c>
      <c r="AD23" s="55" t="str">
        <f t="shared" si="9"/>
        <v/>
      </c>
      <c r="AE23" s="56" t="str">
        <f t="shared" si="10"/>
        <v/>
      </c>
    </row>
    <row r="24" spans="1:31" ht="15" customHeight="1" x14ac:dyDescent="0.25">
      <c r="A24" s="58"/>
      <c r="B24" s="59"/>
      <c r="C24" s="59"/>
      <c r="D24" s="110" t="str">
        <f t="shared" si="0"/>
        <v/>
      </c>
      <c r="E24" s="60"/>
      <c r="F24" s="331" t="str">
        <f t="shared" si="3"/>
        <v/>
      </c>
      <c r="G24" s="333"/>
      <c r="H24" s="343"/>
      <c r="I24" s="333"/>
      <c r="J24" s="346"/>
      <c r="K24" s="333"/>
      <c r="L24" s="63">
        <v>0</v>
      </c>
      <c r="M24" s="158"/>
      <c r="N24" s="65">
        <v>0</v>
      </c>
      <c r="O24" s="63"/>
      <c r="P24" s="63"/>
      <c r="Q24" s="63"/>
      <c r="R24" s="112">
        <f t="shared" si="1"/>
        <v>0</v>
      </c>
      <c r="S24" s="361"/>
      <c r="T24" s="113">
        <f t="shared" si="11"/>
        <v>0</v>
      </c>
      <c r="U24" s="233">
        <v>0.12759999999999999</v>
      </c>
      <c r="V24" s="114">
        <f t="shared" si="4"/>
        <v>0</v>
      </c>
      <c r="W24" s="359">
        <f t="shared" si="5"/>
        <v>0</v>
      </c>
      <c r="X24" s="282">
        <f t="shared" si="2"/>
        <v>0</v>
      </c>
      <c r="Y24" s="64"/>
      <c r="Z24" s="66"/>
      <c r="AA24" s="54" t="str">
        <f t="shared" si="6"/>
        <v/>
      </c>
      <c r="AB24" s="55" t="str">
        <f t="shared" si="7"/>
        <v/>
      </c>
      <c r="AC24" s="55" t="str">
        <f t="shared" si="8"/>
        <v/>
      </c>
      <c r="AD24" s="55" t="str">
        <f t="shared" si="9"/>
        <v/>
      </c>
      <c r="AE24" s="56" t="str">
        <f t="shared" si="10"/>
        <v/>
      </c>
    </row>
    <row r="25" spans="1:31" ht="15" customHeight="1" x14ac:dyDescent="0.25">
      <c r="A25" s="58"/>
      <c r="B25" s="59"/>
      <c r="C25" s="59"/>
      <c r="D25" s="110" t="str">
        <f t="shared" si="0"/>
        <v/>
      </c>
      <c r="E25" s="60"/>
      <c r="F25" s="331" t="str">
        <f t="shared" si="3"/>
        <v/>
      </c>
      <c r="G25" s="333"/>
      <c r="H25" s="343"/>
      <c r="I25" s="333"/>
      <c r="J25" s="346"/>
      <c r="K25" s="333"/>
      <c r="L25" s="63">
        <v>0</v>
      </c>
      <c r="M25" s="158"/>
      <c r="N25" s="65">
        <v>0</v>
      </c>
      <c r="O25" s="63"/>
      <c r="P25" s="63"/>
      <c r="Q25" s="63"/>
      <c r="R25" s="112">
        <f t="shared" si="1"/>
        <v>0</v>
      </c>
      <c r="S25" s="361"/>
      <c r="T25" s="113">
        <f t="shared" si="11"/>
        <v>0</v>
      </c>
      <c r="U25" s="233">
        <v>0.12759999999999999</v>
      </c>
      <c r="V25" s="114">
        <f t="shared" si="4"/>
        <v>0</v>
      </c>
      <c r="W25" s="359">
        <f t="shared" si="5"/>
        <v>0</v>
      </c>
      <c r="X25" s="282">
        <f t="shared" si="2"/>
        <v>0</v>
      </c>
      <c r="Y25" s="66"/>
      <c r="Z25" s="66"/>
      <c r="AA25" s="54" t="str">
        <f t="shared" si="6"/>
        <v/>
      </c>
      <c r="AB25" s="55" t="str">
        <f t="shared" si="7"/>
        <v/>
      </c>
      <c r="AC25" s="55" t="str">
        <f t="shared" si="8"/>
        <v/>
      </c>
      <c r="AD25" s="55" t="str">
        <f t="shared" si="9"/>
        <v/>
      </c>
      <c r="AE25" s="56" t="str">
        <f t="shared" si="10"/>
        <v/>
      </c>
    </row>
    <row r="26" spans="1:31" ht="15" customHeight="1" x14ac:dyDescent="0.25">
      <c r="A26" s="58"/>
      <c r="B26" s="59"/>
      <c r="C26" s="59"/>
      <c r="D26" s="110" t="str">
        <f t="shared" si="0"/>
        <v/>
      </c>
      <c r="E26" s="60"/>
      <c r="F26" s="331" t="str">
        <f t="shared" si="3"/>
        <v/>
      </c>
      <c r="G26" s="333"/>
      <c r="H26" s="343"/>
      <c r="I26" s="333"/>
      <c r="J26" s="346"/>
      <c r="K26" s="333"/>
      <c r="L26" s="63">
        <v>0</v>
      </c>
      <c r="M26" s="158"/>
      <c r="N26" s="65">
        <v>0</v>
      </c>
      <c r="O26" s="63"/>
      <c r="P26" s="63"/>
      <c r="Q26" s="63"/>
      <c r="R26" s="112">
        <f t="shared" si="1"/>
        <v>0</v>
      </c>
      <c r="S26" s="361"/>
      <c r="T26" s="113">
        <f t="shared" si="11"/>
        <v>0</v>
      </c>
      <c r="U26" s="233">
        <v>0.12759999999999999</v>
      </c>
      <c r="V26" s="114">
        <f t="shared" si="4"/>
        <v>0</v>
      </c>
      <c r="W26" s="359">
        <f t="shared" si="5"/>
        <v>0</v>
      </c>
      <c r="X26" s="282">
        <f t="shared" si="2"/>
        <v>0</v>
      </c>
      <c r="Y26" s="66"/>
      <c r="Z26" s="66"/>
      <c r="AA26" s="54" t="str">
        <f t="shared" si="6"/>
        <v/>
      </c>
      <c r="AB26" s="55" t="str">
        <f t="shared" si="7"/>
        <v/>
      </c>
      <c r="AC26" s="55" t="str">
        <f t="shared" si="8"/>
        <v/>
      </c>
      <c r="AD26" s="55" t="str">
        <f t="shared" si="9"/>
        <v/>
      </c>
      <c r="AE26" s="56" t="str">
        <f t="shared" si="10"/>
        <v/>
      </c>
    </row>
    <row r="27" spans="1:31" ht="15" customHeight="1" x14ac:dyDescent="0.25">
      <c r="A27" s="58"/>
      <c r="B27" s="59"/>
      <c r="C27" s="59"/>
      <c r="D27" s="110" t="str">
        <f t="shared" si="0"/>
        <v/>
      </c>
      <c r="E27" s="60"/>
      <c r="F27" s="331" t="str">
        <f t="shared" si="3"/>
        <v/>
      </c>
      <c r="G27" s="333"/>
      <c r="H27" s="343"/>
      <c r="I27" s="333"/>
      <c r="J27" s="346"/>
      <c r="K27" s="333"/>
      <c r="L27" s="63">
        <v>0</v>
      </c>
      <c r="M27" s="158"/>
      <c r="N27" s="65">
        <v>0</v>
      </c>
      <c r="O27" s="63"/>
      <c r="P27" s="63"/>
      <c r="Q27" s="63"/>
      <c r="R27" s="112">
        <f t="shared" si="1"/>
        <v>0</v>
      </c>
      <c r="S27" s="361"/>
      <c r="T27" s="113">
        <f t="shared" si="11"/>
        <v>0</v>
      </c>
      <c r="U27" s="233">
        <v>0.12759999999999999</v>
      </c>
      <c r="V27" s="114">
        <f t="shared" si="4"/>
        <v>0</v>
      </c>
      <c r="W27" s="359">
        <f t="shared" si="5"/>
        <v>0</v>
      </c>
      <c r="X27" s="282">
        <f t="shared" si="2"/>
        <v>0</v>
      </c>
      <c r="Y27" s="66"/>
      <c r="Z27" s="66"/>
      <c r="AA27" s="54" t="str">
        <f t="shared" si="6"/>
        <v/>
      </c>
      <c r="AB27" s="55" t="str">
        <f t="shared" si="7"/>
        <v/>
      </c>
      <c r="AC27" s="55" t="str">
        <f t="shared" si="8"/>
        <v/>
      </c>
      <c r="AD27" s="55" t="str">
        <f t="shared" si="9"/>
        <v/>
      </c>
      <c r="AE27" s="56" t="str">
        <f t="shared" si="10"/>
        <v/>
      </c>
    </row>
    <row r="28" spans="1:31" ht="15" customHeight="1" x14ac:dyDescent="0.25">
      <c r="A28" s="227"/>
      <c r="B28" s="228"/>
      <c r="C28" s="228"/>
      <c r="D28" s="110" t="str">
        <f t="shared" si="0"/>
        <v/>
      </c>
      <c r="E28" s="229"/>
      <c r="F28" s="331" t="str">
        <f t="shared" si="3"/>
        <v/>
      </c>
      <c r="G28" s="333"/>
      <c r="H28" s="344"/>
      <c r="I28" s="333"/>
      <c r="J28" s="347"/>
      <c r="K28" s="333"/>
      <c r="L28" s="230"/>
      <c r="M28" s="158"/>
      <c r="N28" s="231"/>
      <c r="O28" s="230"/>
      <c r="P28" s="63"/>
      <c r="Q28" s="63"/>
      <c r="R28" s="112">
        <f t="shared" si="1"/>
        <v>0</v>
      </c>
      <c r="S28" s="362"/>
      <c r="T28" s="113">
        <f t="shared" si="11"/>
        <v>0</v>
      </c>
      <c r="U28" s="233">
        <v>0.12759999999999999</v>
      </c>
      <c r="V28" s="114">
        <f t="shared" si="4"/>
        <v>0</v>
      </c>
      <c r="W28" s="359">
        <f t="shared" si="5"/>
        <v>0</v>
      </c>
      <c r="X28" s="282">
        <f t="shared" si="2"/>
        <v>0</v>
      </c>
      <c r="Y28" s="66"/>
      <c r="Z28" s="66"/>
      <c r="AA28" s="54"/>
      <c r="AB28" s="55"/>
      <c r="AC28" s="55"/>
      <c r="AD28" s="55"/>
      <c r="AE28" s="56"/>
    </row>
    <row r="29" spans="1:31" ht="15" customHeight="1" x14ac:dyDescent="0.25">
      <c r="A29" s="227"/>
      <c r="B29" s="228"/>
      <c r="C29" s="228"/>
      <c r="D29" s="110" t="str">
        <f t="shared" si="0"/>
        <v/>
      </c>
      <c r="E29" s="229"/>
      <c r="F29" s="331" t="str">
        <f t="shared" si="3"/>
        <v/>
      </c>
      <c r="G29" s="333"/>
      <c r="H29" s="344"/>
      <c r="I29" s="333"/>
      <c r="J29" s="347"/>
      <c r="K29" s="333"/>
      <c r="L29" s="230"/>
      <c r="M29" s="158"/>
      <c r="N29" s="231"/>
      <c r="O29" s="230"/>
      <c r="P29" s="63"/>
      <c r="Q29" s="63"/>
      <c r="R29" s="112">
        <f t="shared" si="1"/>
        <v>0</v>
      </c>
      <c r="S29" s="362"/>
      <c r="T29" s="113">
        <f t="shared" si="11"/>
        <v>0</v>
      </c>
      <c r="U29" s="233">
        <v>0.12759999999999999</v>
      </c>
      <c r="V29" s="114">
        <f t="shared" si="4"/>
        <v>0</v>
      </c>
      <c r="W29" s="359">
        <f t="shared" si="5"/>
        <v>0</v>
      </c>
      <c r="X29" s="282">
        <f t="shared" si="2"/>
        <v>0</v>
      </c>
      <c r="Y29" s="66"/>
      <c r="Z29" s="66"/>
      <c r="AA29" s="54"/>
      <c r="AB29" s="55"/>
      <c r="AC29" s="55"/>
      <c r="AD29" s="55"/>
      <c r="AE29" s="56"/>
    </row>
    <row r="30" spans="1:31" ht="15" customHeight="1" x14ac:dyDescent="0.25">
      <c r="A30" s="227"/>
      <c r="B30" s="228"/>
      <c r="C30" s="228"/>
      <c r="D30" s="110" t="str">
        <f t="shared" si="0"/>
        <v/>
      </c>
      <c r="E30" s="229"/>
      <c r="F30" s="331" t="str">
        <f t="shared" si="3"/>
        <v/>
      </c>
      <c r="G30" s="333"/>
      <c r="H30" s="344"/>
      <c r="I30" s="333"/>
      <c r="J30" s="347"/>
      <c r="K30" s="333"/>
      <c r="L30" s="230"/>
      <c r="M30" s="158"/>
      <c r="N30" s="231"/>
      <c r="O30" s="230"/>
      <c r="P30" s="63"/>
      <c r="Q30" s="63"/>
      <c r="R30" s="112">
        <f t="shared" si="1"/>
        <v>0</v>
      </c>
      <c r="S30" s="362"/>
      <c r="T30" s="113">
        <f t="shared" si="11"/>
        <v>0</v>
      </c>
      <c r="U30" s="233">
        <v>0.12759999999999999</v>
      </c>
      <c r="V30" s="114">
        <f t="shared" si="4"/>
        <v>0</v>
      </c>
      <c r="W30" s="359">
        <f t="shared" si="5"/>
        <v>0</v>
      </c>
      <c r="X30" s="282">
        <f t="shared" si="2"/>
        <v>0</v>
      </c>
      <c r="Y30" s="66"/>
      <c r="Z30" s="66"/>
      <c r="AA30" s="54"/>
      <c r="AB30" s="55"/>
      <c r="AC30" s="55"/>
      <c r="AD30" s="55"/>
      <c r="AE30" s="56"/>
    </row>
    <row r="31" spans="1:31" ht="15" customHeight="1" x14ac:dyDescent="0.25">
      <c r="A31" s="227"/>
      <c r="B31" s="228"/>
      <c r="C31" s="228"/>
      <c r="D31" s="110" t="str">
        <f t="shared" si="0"/>
        <v/>
      </c>
      <c r="E31" s="229"/>
      <c r="F31" s="331" t="str">
        <f t="shared" si="3"/>
        <v/>
      </c>
      <c r="G31" s="333"/>
      <c r="H31" s="344"/>
      <c r="I31" s="333"/>
      <c r="J31" s="347"/>
      <c r="K31" s="333"/>
      <c r="L31" s="230"/>
      <c r="M31" s="158"/>
      <c r="N31" s="231"/>
      <c r="O31" s="230"/>
      <c r="P31" s="63"/>
      <c r="Q31" s="63"/>
      <c r="R31" s="112">
        <f t="shared" si="1"/>
        <v>0</v>
      </c>
      <c r="S31" s="362"/>
      <c r="T31" s="113">
        <f t="shared" si="11"/>
        <v>0</v>
      </c>
      <c r="U31" s="233">
        <v>0.12759999999999999</v>
      </c>
      <c r="V31" s="114">
        <f t="shared" si="4"/>
        <v>0</v>
      </c>
      <c r="W31" s="359">
        <f t="shared" si="5"/>
        <v>0</v>
      </c>
      <c r="X31" s="282">
        <f t="shared" si="2"/>
        <v>0</v>
      </c>
      <c r="Y31" s="66"/>
      <c r="Z31" s="66"/>
      <c r="AA31" s="54"/>
      <c r="AB31" s="55"/>
      <c r="AC31" s="55"/>
      <c r="AD31" s="55"/>
      <c r="AE31" s="56"/>
    </row>
    <row r="32" spans="1:31" ht="15" customHeight="1" x14ac:dyDescent="0.25">
      <c r="A32" s="227"/>
      <c r="B32" s="228"/>
      <c r="C32" s="228"/>
      <c r="D32" s="110" t="str">
        <f t="shared" si="0"/>
        <v/>
      </c>
      <c r="E32" s="229"/>
      <c r="F32" s="331" t="str">
        <f t="shared" si="3"/>
        <v/>
      </c>
      <c r="G32" s="333"/>
      <c r="H32" s="344"/>
      <c r="I32" s="333"/>
      <c r="J32" s="347"/>
      <c r="K32" s="333"/>
      <c r="L32" s="230"/>
      <c r="M32" s="158"/>
      <c r="N32" s="231"/>
      <c r="O32" s="230"/>
      <c r="P32" s="63"/>
      <c r="Q32" s="63"/>
      <c r="R32" s="112">
        <f t="shared" si="1"/>
        <v>0</v>
      </c>
      <c r="S32" s="362"/>
      <c r="T32" s="113">
        <f t="shared" si="11"/>
        <v>0</v>
      </c>
      <c r="U32" s="233">
        <v>0.12759999999999999</v>
      </c>
      <c r="V32" s="114">
        <f t="shared" si="4"/>
        <v>0</v>
      </c>
      <c r="W32" s="359">
        <f t="shared" si="5"/>
        <v>0</v>
      </c>
      <c r="X32" s="282">
        <f t="shared" si="2"/>
        <v>0</v>
      </c>
      <c r="Y32" s="66"/>
      <c r="Z32" s="66"/>
      <c r="AA32" s="54"/>
      <c r="AB32" s="55"/>
      <c r="AC32" s="55"/>
      <c r="AD32" s="55"/>
      <c r="AE32" s="56"/>
    </row>
    <row r="33" spans="1:31" ht="15" customHeight="1" x14ac:dyDescent="0.25">
      <c r="A33" s="227"/>
      <c r="B33" s="228"/>
      <c r="C33" s="228"/>
      <c r="D33" s="110" t="str">
        <f t="shared" si="0"/>
        <v/>
      </c>
      <c r="E33" s="229"/>
      <c r="F33" s="331" t="str">
        <f t="shared" si="3"/>
        <v/>
      </c>
      <c r="G33" s="333"/>
      <c r="H33" s="344"/>
      <c r="I33" s="333"/>
      <c r="J33" s="347"/>
      <c r="K33" s="333"/>
      <c r="L33" s="230"/>
      <c r="M33" s="158"/>
      <c r="N33" s="231"/>
      <c r="O33" s="230"/>
      <c r="P33" s="63"/>
      <c r="Q33" s="63"/>
      <c r="R33" s="112">
        <f t="shared" si="1"/>
        <v>0</v>
      </c>
      <c r="S33" s="362"/>
      <c r="T33" s="113">
        <f t="shared" si="11"/>
        <v>0</v>
      </c>
      <c r="U33" s="233">
        <v>0.12759999999999999</v>
      </c>
      <c r="V33" s="114">
        <f t="shared" si="4"/>
        <v>0</v>
      </c>
      <c r="W33" s="359">
        <f t="shared" si="5"/>
        <v>0</v>
      </c>
      <c r="X33" s="282">
        <f t="shared" si="2"/>
        <v>0</v>
      </c>
      <c r="Y33" s="66"/>
      <c r="Z33" s="66"/>
      <c r="AA33" s="54"/>
      <c r="AB33" s="55"/>
      <c r="AC33" s="55"/>
      <c r="AD33" s="55"/>
      <c r="AE33" s="56"/>
    </row>
    <row r="34" spans="1:31" ht="15" customHeight="1" x14ac:dyDescent="0.25">
      <c r="A34" s="227"/>
      <c r="B34" s="228"/>
      <c r="C34" s="228"/>
      <c r="D34" s="110" t="str">
        <f t="shared" si="0"/>
        <v/>
      </c>
      <c r="E34" s="229"/>
      <c r="F34" s="331" t="str">
        <f t="shared" si="3"/>
        <v/>
      </c>
      <c r="G34" s="333"/>
      <c r="H34" s="344"/>
      <c r="I34" s="333"/>
      <c r="J34" s="347"/>
      <c r="K34" s="333"/>
      <c r="L34" s="230"/>
      <c r="M34" s="158"/>
      <c r="N34" s="231"/>
      <c r="O34" s="230"/>
      <c r="P34" s="63"/>
      <c r="Q34" s="63"/>
      <c r="R34" s="112">
        <f t="shared" si="1"/>
        <v>0</v>
      </c>
      <c r="S34" s="362"/>
      <c r="T34" s="113">
        <f t="shared" si="11"/>
        <v>0</v>
      </c>
      <c r="U34" s="233">
        <v>0.12759999999999999</v>
      </c>
      <c r="V34" s="114">
        <f t="shared" si="4"/>
        <v>0</v>
      </c>
      <c r="W34" s="359">
        <f t="shared" si="5"/>
        <v>0</v>
      </c>
      <c r="X34" s="282">
        <f t="shared" si="2"/>
        <v>0</v>
      </c>
      <c r="Y34" s="66"/>
      <c r="Z34" s="66"/>
      <c r="AA34" s="54"/>
      <c r="AB34" s="55"/>
      <c r="AC34" s="55"/>
      <c r="AD34" s="55"/>
      <c r="AE34" s="56"/>
    </row>
    <row r="35" spans="1:31" ht="15" customHeight="1" x14ac:dyDescent="0.25">
      <c r="A35" s="227"/>
      <c r="B35" s="228"/>
      <c r="C35" s="228"/>
      <c r="D35" s="110" t="str">
        <f t="shared" si="0"/>
        <v/>
      </c>
      <c r="E35" s="229"/>
      <c r="F35" s="331" t="str">
        <f t="shared" si="3"/>
        <v/>
      </c>
      <c r="G35" s="333"/>
      <c r="H35" s="344"/>
      <c r="I35" s="333"/>
      <c r="J35" s="347"/>
      <c r="K35" s="333"/>
      <c r="L35" s="230"/>
      <c r="M35" s="158"/>
      <c r="N35" s="231"/>
      <c r="O35" s="230"/>
      <c r="P35" s="63"/>
      <c r="Q35" s="63"/>
      <c r="R35" s="112">
        <f t="shared" si="1"/>
        <v>0</v>
      </c>
      <c r="S35" s="362"/>
      <c r="T35" s="113">
        <f t="shared" si="11"/>
        <v>0</v>
      </c>
      <c r="U35" s="233">
        <v>0.12759999999999999</v>
      </c>
      <c r="V35" s="114">
        <f t="shared" si="4"/>
        <v>0</v>
      </c>
      <c r="W35" s="359">
        <f t="shared" si="5"/>
        <v>0</v>
      </c>
      <c r="X35" s="282">
        <f t="shared" si="2"/>
        <v>0</v>
      </c>
      <c r="Y35" s="66"/>
      <c r="Z35" s="66"/>
      <c r="AA35" s="54"/>
      <c r="AB35" s="55"/>
      <c r="AC35" s="55"/>
      <c r="AD35" s="55"/>
      <c r="AE35" s="56"/>
    </row>
    <row r="36" spans="1:31" ht="15" customHeight="1" x14ac:dyDescent="0.25">
      <c r="A36" s="227"/>
      <c r="B36" s="228"/>
      <c r="C36" s="228"/>
      <c r="D36" s="110" t="str">
        <f t="shared" si="0"/>
        <v/>
      </c>
      <c r="E36" s="229"/>
      <c r="F36" s="331" t="str">
        <f t="shared" si="3"/>
        <v/>
      </c>
      <c r="G36" s="333"/>
      <c r="H36" s="344"/>
      <c r="I36" s="333"/>
      <c r="J36" s="347"/>
      <c r="K36" s="333"/>
      <c r="L36" s="230"/>
      <c r="M36" s="158"/>
      <c r="N36" s="231"/>
      <c r="O36" s="230"/>
      <c r="P36" s="63"/>
      <c r="Q36" s="63"/>
      <c r="R36" s="112">
        <f t="shared" si="1"/>
        <v>0</v>
      </c>
      <c r="S36" s="362"/>
      <c r="T36" s="113">
        <f t="shared" si="11"/>
        <v>0</v>
      </c>
      <c r="U36" s="233">
        <v>0.12759999999999999</v>
      </c>
      <c r="V36" s="114">
        <f t="shared" si="4"/>
        <v>0</v>
      </c>
      <c r="W36" s="359">
        <f t="shared" si="5"/>
        <v>0</v>
      </c>
      <c r="X36" s="282">
        <f t="shared" si="2"/>
        <v>0</v>
      </c>
      <c r="Y36" s="66"/>
      <c r="Z36" s="66"/>
      <c r="AA36" s="54"/>
      <c r="AB36" s="55"/>
      <c r="AC36" s="55"/>
      <c r="AD36" s="55"/>
      <c r="AE36" s="56"/>
    </row>
    <row r="37" spans="1:31" ht="15" customHeight="1" thickBot="1" x14ac:dyDescent="0.3">
      <c r="A37" s="283"/>
      <c r="B37" s="284"/>
      <c r="C37" s="284"/>
      <c r="D37" s="285" t="str">
        <f t="shared" si="0"/>
        <v/>
      </c>
      <c r="E37" s="286"/>
      <c r="F37" s="287" t="str">
        <f t="shared" si="3"/>
        <v/>
      </c>
      <c r="G37" s="335"/>
      <c r="H37" s="355"/>
      <c r="I37" s="354"/>
      <c r="J37" s="347"/>
      <c r="K37" s="354"/>
      <c r="L37" s="230">
        <v>0</v>
      </c>
      <c r="M37" s="289"/>
      <c r="N37" s="290">
        <v>0</v>
      </c>
      <c r="O37" s="288"/>
      <c r="P37" s="288"/>
      <c r="Q37" s="288"/>
      <c r="R37" s="291">
        <f t="shared" si="1"/>
        <v>0</v>
      </c>
      <c r="S37" s="363"/>
      <c r="T37" s="292">
        <f t="shared" si="11"/>
        <v>0</v>
      </c>
      <c r="U37" s="280">
        <v>0.12759999999999999</v>
      </c>
      <c r="V37" s="364">
        <f t="shared" si="4"/>
        <v>0</v>
      </c>
      <c r="W37" s="365">
        <f t="shared" si="5"/>
        <v>0</v>
      </c>
      <c r="X37" s="366">
        <f t="shared" si="2"/>
        <v>0</v>
      </c>
      <c r="Y37" s="66"/>
      <c r="Z37" s="64"/>
      <c r="AA37" s="54" t="str">
        <f t="shared" si="6"/>
        <v/>
      </c>
      <c r="AB37" s="55" t="str">
        <f t="shared" si="7"/>
        <v/>
      </c>
      <c r="AC37" s="55" t="str">
        <f t="shared" si="8"/>
        <v/>
      </c>
      <c r="AD37" s="55" t="str">
        <f t="shared" si="9"/>
        <v/>
      </c>
      <c r="AE37" s="56" t="str">
        <f t="shared" si="10"/>
        <v/>
      </c>
    </row>
    <row r="38" spans="1:31" ht="15" customHeight="1" thickTop="1" x14ac:dyDescent="0.25">
      <c r="A38" s="467" t="s">
        <v>96</v>
      </c>
      <c r="B38" s="399" t="s">
        <v>45</v>
      </c>
      <c r="C38" s="399"/>
      <c r="D38" s="311">
        <f>SUM(D11:D37)</f>
        <v>0</v>
      </c>
      <c r="E38" s="312">
        <f>SUM(E11:E37)</f>
        <v>0</v>
      </c>
      <c r="F38" s="431"/>
      <c r="G38" s="336">
        <f>SUM(G11:G37)</f>
        <v>0</v>
      </c>
      <c r="H38" s="334">
        <f t="shared" ref="H38:L38" si="12">SUM(H11:H37)</f>
        <v>0</v>
      </c>
      <c r="I38" s="356">
        <f t="shared" si="12"/>
        <v>0</v>
      </c>
      <c r="J38" s="356">
        <f t="shared" si="12"/>
        <v>0</v>
      </c>
      <c r="K38" s="356">
        <f t="shared" si="12"/>
        <v>0</v>
      </c>
      <c r="L38" s="357">
        <f t="shared" si="12"/>
        <v>0</v>
      </c>
      <c r="M38" s="102"/>
      <c r="N38" s="101"/>
      <c r="O38" s="471" t="s">
        <v>45</v>
      </c>
      <c r="P38" s="471"/>
      <c r="Q38" s="471"/>
      <c r="R38" s="314">
        <f>SUM(R11:R37)</f>
        <v>0</v>
      </c>
      <c r="S38" s="315"/>
      <c r="T38" s="316">
        <f>SUM(T11:T37)</f>
        <v>0</v>
      </c>
      <c r="U38" s="398"/>
      <c r="V38" s="367">
        <f>SUM(V11:V37)</f>
        <v>0</v>
      </c>
      <c r="W38" s="478"/>
      <c r="X38" s="368">
        <f>SUM(X11:X37)</f>
        <v>0</v>
      </c>
      <c r="Y38" s="67"/>
      <c r="Z38" s="68" t="s">
        <v>47</v>
      </c>
      <c r="AA38" s="69">
        <f>SUM(AA11:AA37)</f>
        <v>0</v>
      </c>
      <c r="AB38" s="70">
        <f>SUM(AB11:AB37)</f>
        <v>0</v>
      </c>
      <c r="AC38" s="70">
        <f>SUM(AC11:AC37)</f>
        <v>0</v>
      </c>
      <c r="AD38" s="70">
        <f>SUM(AD11:AD37)</f>
        <v>0</v>
      </c>
      <c r="AE38" s="71">
        <f>SUM(AE11:AE37)</f>
        <v>0</v>
      </c>
    </row>
    <row r="39" spans="1:31" ht="15" customHeight="1" x14ac:dyDescent="0.25">
      <c r="A39" s="467"/>
      <c r="B39" s="399" t="s">
        <v>46</v>
      </c>
      <c r="C39" s="399"/>
      <c r="D39" s="293">
        <f>'Feuille 2'!D46</f>
        <v>0</v>
      </c>
      <c r="E39" s="294">
        <f>'Feuille 2'!E46</f>
        <v>0</v>
      </c>
      <c r="F39" s="432"/>
      <c r="G39" s="313">
        <f>'Feuille 2'!G46</f>
        <v>0</v>
      </c>
      <c r="H39" s="151">
        <f>'Feuille 2'!H46</f>
        <v>0</v>
      </c>
      <c r="I39" s="152">
        <f>'Feuille 2'!I46</f>
        <v>0</v>
      </c>
      <c r="J39" s="152">
        <f>'Feuille 2'!J46</f>
        <v>0</v>
      </c>
      <c r="K39" s="152">
        <f>'Feuille 2'!K46</f>
        <v>0</v>
      </c>
      <c r="L39" s="297">
        <f>'Feuille 2'!L46</f>
        <v>0</v>
      </c>
      <c r="M39" s="102"/>
      <c r="N39" s="101"/>
      <c r="O39" s="471" t="s">
        <v>46</v>
      </c>
      <c r="P39" s="471"/>
      <c r="Q39" s="471"/>
      <c r="R39" s="301">
        <f>'Feuille 2'!R46</f>
        <v>0</v>
      </c>
      <c r="S39" s="160"/>
      <c r="T39" s="302">
        <f>'Feuille 2'!T46</f>
        <v>0</v>
      </c>
      <c r="U39" s="398"/>
      <c r="V39" s="306">
        <f>'Feuille 2'!V46</f>
        <v>0</v>
      </c>
      <c r="W39" s="479"/>
      <c r="X39" s="307">
        <f>'Feuille 2'!W46</f>
        <v>0</v>
      </c>
      <c r="Y39" s="67"/>
      <c r="Z39" s="68" t="s">
        <v>48</v>
      </c>
      <c r="AA39" s="72">
        <f>'Feuille 2'!Z46</f>
        <v>0</v>
      </c>
      <c r="AB39" s="73">
        <f>'Feuille 2'!AA46</f>
        <v>0</v>
      </c>
      <c r="AC39" s="73">
        <f>'Feuille 2'!AB46</f>
        <v>0</v>
      </c>
      <c r="AD39" s="73">
        <f>'Feuille 2'!AC46</f>
        <v>0</v>
      </c>
      <c r="AE39" s="74">
        <f>'Feuille 2'!AD46</f>
        <v>0</v>
      </c>
    </row>
    <row r="40" spans="1:31" ht="15" customHeight="1" thickBot="1" x14ac:dyDescent="0.3">
      <c r="A40" s="467"/>
      <c r="B40" s="399" t="s">
        <v>44</v>
      </c>
      <c r="C40" s="399"/>
      <c r="D40" s="295">
        <f>SUM(D38:D39)</f>
        <v>0</v>
      </c>
      <c r="E40" s="296">
        <f>SUM(E38:E39)</f>
        <v>0</v>
      </c>
      <c r="F40" s="432"/>
      <c r="G40" s="298">
        <f t="shared" ref="G40:L40" si="13">SUM(G38:G39)</f>
        <v>0</v>
      </c>
      <c r="H40" s="299">
        <f t="shared" si="13"/>
        <v>0</v>
      </c>
      <c r="I40" s="299">
        <f t="shared" si="13"/>
        <v>0</v>
      </c>
      <c r="J40" s="299">
        <f t="shared" si="13"/>
        <v>0</v>
      </c>
      <c r="K40" s="299">
        <f t="shared" si="13"/>
        <v>0</v>
      </c>
      <c r="L40" s="300">
        <f t="shared" si="13"/>
        <v>0</v>
      </c>
      <c r="M40" s="103"/>
      <c r="N40" s="101"/>
      <c r="O40" s="399" t="s">
        <v>44</v>
      </c>
      <c r="P40" s="399"/>
      <c r="Q40" s="399"/>
      <c r="R40" s="303">
        <f>SUM(R38:R39)</f>
        <v>0</v>
      </c>
      <c r="S40" s="304"/>
      <c r="T40" s="305">
        <f>SUM(T38:T39)</f>
        <v>0</v>
      </c>
      <c r="U40" s="398"/>
      <c r="V40" s="308">
        <f>SUM(V38:V39)</f>
        <v>0</v>
      </c>
      <c r="W40" s="480"/>
      <c r="X40" s="309">
        <f>SUM(X38:X39)</f>
        <v>0</v>
      </c>
      <c r="Y40" s="64"/>
      <c r="Z40" s="75" t="s">
        <v>76</v>
      </c>
      <c r="AA40" s="76">
        <f>SUM(AA38:AA39)</f>
        <v>0</v>
      </c>
      <c r="AB40" s="77">
        <f>SUM(AB38:AB39)</f>
        <v>0</v>
      </c>
      <c r="AC40" s="77">
        <f>SUM(AC38:AC39)</f>
        <v>0</v>
      </c>
      <c r="AD40" s="77">
        <f>SUM(AD38:AD39)</f>
        <v>0</v>
      </c>
      <c r="AE40" s="78">
        <f>SUM(AE38:AE39)</f>
        <v>0</v>
      </c>
    </row>
    <row r="41" spans="1:31" ht="15" customHeight="1" thickBot="1" x14ac:dyDescent="0.3">
      <c r="A41" s="467"/>
      <c r="B41" s="82"/>
      <c r="C41" s="82"/>
      <c r="D41" s="82"/>
      <c r="E41" s="82"/>
      <c r="F41" s="82"/>
      <c r="G41" s="82"/>
      <c r="H41" s="82"/>
      <c r="I41" s="82"/>
      <c r="J41" s="104"/>
      <c r="K41" s="105"/>
      <c r="L41" s="96"/>
      <c r="M41" s="96"/>
      <c r="N41" s="97"/>
      <c r="O41" s="98"/>
      <c r="P41" s="99"/>
      <c r="Q41" s="99"/>
      <c r="R41" s="100"/>
      <c r="S41" s="100"/>
      <c r="T41" s="88"/>
      <c r="U41" s="93"/>
      <c r="V41" s="89"/>
      <c r="W41" s="89"/>
      <c r="X41" s="89"/>
      <c r="Y41" s="42"/>
      <c r="Z41" s="42"/>
      <c r="AA41" s="41"/>
    </row>
    <row r="42" spans="1:31" ht="15" customHeight="1" thickTop="1" thickBot="1" x14ac:dyDescent="0.3">
      <c r="A42" s="391" t="s">
        <v>30</v>
      </c>
      <c r="B42" s="392"/>
      <c r="C42" s="240"/>
      <c r="D42" s="240"/>
      <c r="E42" s="240"/>
      <c r="F42" s="240"/>
      <c r="G42" s="240"/>
      <c r="H42" s="244"/>
      <c r="I42" s="82"/>
      <c r="J42" s="82"/>
      <c r="K42" s="82"/>
      <c r="L42" s="82"/>
      <c r="M42" s="384" t="s">
        <v>21</v>
      </c>
      <c r="N42" s="385"/>
      <c r="O42" s="385"/>
      <c r="P42" s="385"/>
      <c r="Q42" s="385"/>
      <c r="R42" s="385"/>
      <c r="S42" s="385"/>
      <c r="T42" s="386"/>
      <c r="U42" s="88"/>
      <c r="V42" s="88"/>
      <c r="W42" s="88"/>
      <c r="X42" s="89"/>
      <c r="Y42" s="42"/>
      <c r="Z42" s="42"/>
      <c r="AA42" s="42"/>
      <c r="AB42" s="41"/>
    </row>
    <row r="43" spans="1:31" ht="15" customHeight="1" x14ac:dyDescent="0.25">
      <c r="A43" s="401" t="s">
        <v>31</v>
      </c>
      <c r="B43" s="235" t="s">
        <v>28</v>
      </c>
      <c r="C43" s="236" t="s">
        <v>66</v>
      </c>
      <c r="D43" s="237">
        <v>50.14</v>
      </c>
      <c r="E43" s="238" t="s">
        <v>34</v>
      </c>
      <c r="F43" s="337">
        <f>G40</f>
        <v>0</v>
      </c>
      <c r="G43" s="239" t="s">
        <v>29</v>
      </c>
      <c r="H43" s="245">
        <f t="shared" ref="H43:H48" si="14">ROUND(F43*D43,2)</f>
        <v>0</v>
      </c>
      <c r="I43" s="82"/>
      <c r="J43" s="82"/>
      <c r="K43" s="82"/>
      <c r="L43" s="82"/>
      <c r="M43" s="427" t="s">
        <v>23</v>
      </c>
      <c r="N43" s="428"/>
      <c r="O43" s="422"/>
      <c r="P43" s="423"/>
      <c r="Q43" s="445"/>
      <c r="R43" s="445"/>
      <c r="S43" s="445"/>
      <c r="T43" s="446"/>
      <c r="U43" s="82"/>
      <c r="V43" s="88"/>
      <c r="W43" s="88"/>
      <c r="X43" s="83"/>
      <c r="AA43" s="39"/>
    </row>
    <row r="44" spans="1:31" ht="15" customHeight="1" thickBot="1" x14ac:dyDescent="0.3">
      <c r="A44" s="402"/>
      <c r="B44" s="186" t="s">
        <v>28</v>
      </c>
      <c r="C44" s="187" t="s">
        <v>16</v>
      </c>
      <c r="D44" s="188">
        <v>50.14</v>
      </c>
      <c r="E44" s="189" t="s">
        <v>34</v>
      </c>
      <c r="F44" s="338">
        <f>G40</f>
        <v>0</v>
      </c>
      <c r="G44" s="190" t="s">
        <v>29</v>
      </c>
      <c r="H44" s="246">
        <f t="shared" si="14"/>
        <v>0</v>
      </c>
      <c r="I44" s="82"/>
      <c r="J44" s="82"/>
      <c r="K44" s="82"/>
      <c r="L44" s="82"/>
      <c r="M44" s="387" t="s">
        <v>24</v>
      </c>
      <c r="N44" s="388"/>
      <c r="O44" s="389"/>
      <c r="P44" s="390"/>
      <c r="Q44" s="447"/>
      <c r="R44" s="447"/>
      <c r="S44" s="447"/>
      <c r="T44" s="448"/>
      <c r="U44" s="82"/>
      <c r="V44" s="82"/>
      <c r="W44" s="82"/>
      <c r="X44" s="83"/>
      <c r="AA44" s="39"/>
    </row>
    <row r="45" spans="1:31" ht="15" customHeight="1" thickTop="1" x14ac:dyDescent="0.25">
      <c r="A45" s="402"/>
      <c r="B45" s="191" t="s">
        <v>85</v>
      </c>
      <c r="C45" s="192" t="s">
        <v>66</v>
      </c>
      <c r="D45" s="193">
        <v>43.13</v>
      </c>
      <c r="E45" s="194" t="s">
        <v>34</v>
      </c>
      <c r="F45" s="339">
        <f>I40</f>
        <v>0</v>
      </c>
      <c r="G45" s="195" t="s">
        <v>29</v>
      </c>
      <c r="H45" s="247">
        <f t="shared" si="14"/>
        <v>0</v>
      </c>
      <c r="I45" s="82"/>
      <c r="J45" s="82"/>
      <c r="K45" s="82"/>
      <c r="L45" s="82"/>
      <c r="M45" s="405" t="s">
        <v>33</v>
      </c>
      <c r="N45" s="406"/>
      <c r="O45" s="116" t="s">
        <v>64</v>
      </c>
      <c r="P45" s="117">
        <f>AE40</f>
        <v>0</v>
      </c>
      <c r="Q45" s="118" t="s">
        <v>34</v>
      </c>
      <c r="R45" s="217">
        <v>1.58</v>
      </c>
      <c r="S45" s="161"/>
      <c r="T45" s="138">
        <f>ROUND(P45*R45,2)</f>
        <v>0</v>
      </c>
      <c r="U45" s="82"/>
      <c r="V45" s="82"/>
      <c r="W45" s="82"/>
      <c r="X45" s="83"/>
      <c r="AA45" s="39"/>
    </row>
    <row r="46" spans="1:31" ht="15" customHeight="1" thickBot="1" x14ac:dyDescent="0.3">
      <c r="A46" s="402"/>
      <c r="B46" s="191" t="s">
        <v>85</v>
      </c>
      <c r="C46" s="192" t="s">
        <v>16</v>
      </c>
      <c r="D46" s="193">
        <v>43.13</v>
      </c>
      <c r="E46" s="194" t="s">
        <v>34</v>
      </c>
      <c r="F46" s="339">
        <f>I40</f>
        <v>0</v>
      </c>
      <c r="G46" s="195" t="s">
        <v>29</v>
      </c>
      <c r="H46" s="247">
        <f t="shared" si="14"/>
        <v>0</v>
      </c>
      <c r="I46" s="82"/>
      <c r="J46" s="82"/>
      <c r="K46" s="82"/>
      <c r="L46" s="82"/>
      <c r="M46" s="443"/>
      <c r="N46" s="444"/>
      <c r="O46" s="119" t="s">
        <v>68</v>
      </c>
      <c r="P46" s="120">
        <f>AE40</f>
        <v>0</v>
      </c>
      <c r="Q46" s="121" t="s">
        <v>34</v>
      </c>
      <c r="R46" s="218">
        <v>1.58</v>
      </c>
      <c r="S46" s="162"/>
      <c r="T46" s="139">
        <f>ROUND(R46*P46,2)</f>
        <v>0</v>
      </c>
      <c r="U46" s="82"/>
      <c r="V46" s="82"/>
      <c r="W46" s="82"/>
      <c r="X46" s="83"/>
      <c r="AA46" s="39"/>
    </row>
    <row r="47" spans="1:31" ht="15" customHeight="1" x14ac:dyDescent="0.25">
      <c r="A47" s="402"/>
      <c r="B47" s="196" t="s">
        <v>58</v>
      </c>
      <c r="C47" s="197" t="s">
        <v>66</v>
      </c>
      <c r="D47" s="198">
        <v>41.84</v>
      </c>
      <c r="E47" s="199" t="s">
        <v>34</v>
      </c>
      <c r="F47" s="340">
        <f>K40</f>
        <v>0</v>
      </c>
      <c r="G47" s="200" t="s">
        <v>29</v>
      </c>
      <c r="H47" s="248">
        <f t="shared" si="14"/>
        <v>0</v>
      </c>
      <c r="I47" s="82"/>
      <c r="J47" s="82"/>
      <c r="K47" s="105"/>
      <c r="L47" s="105"/>
      <c r="M47" s="443"/>
      <c r="N47" s="444"/>
      <c r="O47" s="122" t="s">
        <v>65</v>
      </c>
      <c r="P47" s="123">
        <f>AD40</f>
        <v>0</v>
      </c>
      <c r="Q47" s="124" t="s">
        <v>34</v>
      </c>
      <c r="R47" s="219">
        <v>1.56</v>
      </c>
      <c r="S47" s="163"/>
      <c r="T47" s="140">
        <f>ROUND(P47*R47,2)</f>
        <v>0</v>
      </c>
      <c r="U47" s="82"/>
      <c r="V47" s="82"/>
      <c r="W47" s="82"/>
      <c r="X47" s="83"/>
      <c r="AA47" s="39"/>
    </row>
    <row r="48" spans="1:31" ht="15" customHeight="1" thickBot="1" x14ac:dyDescent="0.3">
      <c r="A48" s="403"/>
      <c r="B48" s="201" t="s">
        <v>58</v>
      </c>
      <c r="C48" s="202" t="s">
        <v>16</v>
      </c>
      <c r="D48" s="203">
        <v>41.84</v>
      </c>
      <c r="E48" s="204" t="s">
        <v>34</v>
      </c>
      <c r="F48" s="341">
        <f>K40</f>
        <v>0</v>
      </c>
      <c r="G48" s="205" t="s">
        <v>29</v>
      </c>
      <c r="H48" s="249">
        <f t="shared" si="14"/>
        <v>0</v>
      </c>
      <c r="I48" s="82"/>
      <c r="J48" s="82"/>
      <c r="K48" s="105"/>
      <c r="L48" s="105"/>
      <c r="M48" s="443"/>
      <c r="N48" s="444"/>
      <c r="O48" s="125" t="s">
        <v>69</v>
      </c>
      <c r="P48" s="126">
        <f>AD40</f>
        <v>0</v>
      </c>
      <c r="Q48" s="127" t="s">
        <v>34</v>
      </c>
      <c r="R48" s="220">
        <v>1.56</v>
      </c>
      <c r="S48" s="164"/>
      <c r="T48" s="141">
        <f t="shared" ref="T48:T54" si="15">ROUND(R48*P48,2)</f>
        <v>0</v>
      </c>
      <c r="U48" s="82"/>
      <c r="V48" s="82"/>
      <c r="W48" s="82"/>
      <c r="X48" s="83"/>
      <c r="AA48" s="39"/>
    </row>
    <row r="49" spans="1:27" ht="15" customHeight="1" x14ac:dyDescent="0.25">
      <c r="A49" s="378" t="s">
        <v>40</v>
      </c>
      <c r="B49" s="206" t="s">
        <v>28</v>
      </c>
      <c r="C49" s="207" t="s">
        <v>66</v>
      </c>
      <c r="D49" s="208">
        <v>1.25</v>
      </c>
      <c r="E49" s="209" t="s">
        <v>34</v>
      </c>
      <c r="F49" s="348">
        <f>H40</f>
        <v>0</v>
      </c>
      <c r="G49" s="210" t="s">
        <v>19</v>
      </c>
      <c r="H49" s="250">
        <f t="shared" ref="H49:H54" si="16">ROUND(D49*F49,2)</f>
        <v>0</v>
      </c>
      <c r="I49" s="82"/>
      <c r="J49" s="82"/>
      <c r="K49" s="82"/>
      <c r="L49" s="82"/>
      <c r="M49" s="443"/>
      <c r="N49" s="444"/>
      <c r="O49" s="128" t="s">
        <v>70</v>
      </c>
      <c r="P49" s="129">
        <f>AC40</f>
        <v>0</v>
      </c>
      <c r="Q49" s="130" t="s">
        <v>34</v>
      </c>
      <c r="R49" s="221">
        <v>1.63</v>
      </c>
      <c r="S49" s="165"/>
      <c r="T49" s="142">
        <f t="shared" si="15"/>
        <v>0</v>
      </c>
      <c r="U49" s="94"/>
      <c r="V49" s="82"/>
      <c r="W49" s="82"/>
      <c r="X49" s="83"/>
      <c r="AA49" s="39"/>
    </row>
    <row r="50" spans="1:27" ht="15" customHeight="1" thickBot="1" x14ac:dyDescent="0.3">
      <c r="A50" s="378"/>
      <c r="B50" s="186" t="s">
        <v>28</v>
      </c>
      <c r="C50" s="187" t="s">
        <v>16</v>
      </c>
      <c r="D50" s="211">
        <v>1.25</v>
      </c>
      <c r="E50" s="212" t="s">
        <v>34</v>
      </c>
      <c r="F50" s="349">
        <f>H40</f>
        <v>0</v>
      </c>
      <c r="G50" s="189" t="s">
        <v>19</v>
      </c>
      <c r="H50" s="246">
        <f t="shared" si="16"/>
        <v>0</v>
      </c>
      <c r="I50" s="82"/>
      <c r="J50" s="82"/>
      <c r="K50" s="82"/>
      <c r="L50" s="82"/>
      <c r="M50" s="443"/>
      <c r="N50" s="444"/>
      <c r="O50" s="131" t="s">
        <v>71</v>
      </c>
      <c r="P50" s="126">
        <f>AC40</f>
        <v>0</v>
      </c>
      <c r="Q50" s="127" t="s">
        <v>34</v>
      </c>
      <c r="R50" s="220">
        <v>1.63</v>
      </c>
      <c r="S50" s="164"/>
      <c r="T50" s="141">
        <f t="shared" si="15"/>
        <v>0</v>
      </c>
      <c r="U50" s="82"/>
      <c r="V50" s="94"/>
      <c r="W50" s="94"/>
      <c r="X50" s="83"/>
      <c r="AA50" s="39"/>
    </row>
    <row r="51" spans="1:27" ht="15" customHeight="1" x14ac:dyDescent="0.25">
      <c r="A51" s="378"/>
      <c r="B51" s="191" t="s">
        <v>85</v>
      </c>
      <c r="C51" s="192" t="s">
        <v>66</v>
      </c>
      <c r="D51" s="213">
        <v>1.08</v>
      </c>
      <c r="E51" s="214" t="s">
        <v>34</v>
      </c>
      <c r="F51" s="350">
        <f>J40</f>
        <v>0</v>
      </c>
      <c r="G51" s="194" t="s">
        <v>19</v>
      </c>
      <c r="H51" s="247">
        <f t="shared" si="16"/>
        <v>0</v>
      </c>
      <c r="I51" s="82"/>
      <c r="J51" s="82"/>
      <c r="K51" s="82"/>
      <c r="L51" s="82"/>
      <c r="M51" s="443"/>
      <c r="N51" s="444"/>
      <c r="O51" s="128" t="s">
        <v>72</v>
      </c>
      <c r="P51" s="123">
        <f>AB40</f>
        <v>0</v>
      </c>
      <c r="Q51" s="124" t="s">
        <v>34</v>
      </c>
      <c r="R51" s="219">
        <v>1.77</v>
      </c>
      <c r="S51" s="163"/>
      <c r="T51" s="140">
        <f t="shared" si="15"/>
        <v>0</v>
      </c>
      <c r="U51" s="82"/>
      <c r="V51" s="82"/>
      <c r="W51" s="82"/>
      <c r="X51" s="83"/>
      <c r="AA51" s="39"/>
    </row>
    <row r="52" spans="1:27" ht="15" customHeight="1" thickBot="1" x14ac:dyDescent="0.3">
      <c r="A52" s="378"/>
      <c r="B52" s="191" t="s">
        <v>85</v>
      </c>
      <c r="C52" s="192" t="s">
        <v>16</v>
      </c>
      <c r="D52" s="213">
        <v>1.08</v>
      </c>
      <c r="E52" s="214" t="s">
        <v>34</v>
      </c>
      <c r="F52" s="350">
        <f>J40</f>
        <v>0</v>
      </c>
      <c r="G52" s="194" t="s">
        <v>19</v>
      </c>
      <c r="H52" s="247">
        <f t="shared" si="16"/>
        <v>0</v>
      </c>
      <c r="I52" s="82"/>
      <c r="J52" s="82"/>
      <c r="K52" s="82"/>
      <c r="L52" s="82"/>
      <c r="M52" s="443"/>
      <c r="N52" s="444"/>
      <c r="O52" s="131" t="s">
        <v>73</v>
      </c>
      <c r="P52" s="126">
        <f>AB40</f>
        <v>0</v>
      </c>
      <c r="Q52" s="127" t="s">
        <v>34</v>
      </c>
      <c r="R52" s="220">
        <v>1.77</v>
      </c>
      <c r="S52" s="164"/>
      <c r="T52" s="141">
        <f t="shared" si="15"/>
        <v>0</v>
      </c>
      <c r="U52" s="82"/>
      <c r="V52" s="82"/>
      <c r="W52" s="82"/>
      <c r="X52" s="95"/>
      <c r="AA52" s="39"/>
    </row>
    <row r="53" spans="1:27" ht="15" customHeight="1" x14ac:dyDescent="0.25">
      <c r="A53" s="378"/>
      <c r="B53" s="196" t="s">
        <v>58</v>
      </c>
      <c r="C53" s="197" t="s">
        <v>66</v>
      </c>
      <c r="D53" s="215">
        <v>1.05</v>
      </c>
      <c r="E53" s="216" t="s">
        <v>34</v>
      </c>
      <c r="F53" s="351">
        <f>L40</f>
        <v>0</v>
      </c>
      <c r="G53" s="199" t="s">
        <v>19</v>
      </c>
      <c r="H53" s="243">
        <f t="shared" si="16"/>
        <v>0</v>
      </c>
      <c r="I53" s="241"/>
      <c r="J53" s="82"/>
      <c r="K53" s="82"/>
      <c r="L53" s="82"/>
      <c r="M53" s="443"/>
      <c r="N53" s="444"/>
      <c r="O53" s="128" t="s">
        <v>74</v>
      </c>
      <c r="P53" s="123">
        <f>AA40</f>
        <v>0</v>
      </c>
      <c r="Q53" s="124" t="s">
        <v>34</v>
      </c>
      <c r="R53" s="219">
        <v>1.77</v>
      </c>
      <c r="S53" s="163"/>
      <c r="T53" s="140">
        <f t="shared" si="15"/>
        <v>0</v>
      </c>
      <c r="U53" s="82"/>
      <c r="V53" s="82"/>
      <c r="W53" s="82"/>
      <c r="X53" s="83"/>
      <c r="AA53" s="39"/>
    </row>
    <row r="54" spans="1:27" ht="15" customHeight="1" thickBot="1" x14ac:dyDescent="0.3">
      <c r="A54" s="379"/>
      <c r="B54" s="251" t="s">
        <v>58</v>
      </c>
      <c r="C54" s="252" t="s">
        <v>16</v>
      </c>
      <c r="D54" s="253">
        <v>1.05</v>
      </c>
      <c r="E54" s="254" t="s">
        <v>34</v>
      </c>
      <c r="F54" s="352">
        <f>L40</f>
        <v>0</v>
      </c>
      <c r="G54" s="255" t="s">
        <v>19</v>
      </c>
      <c r="H54" s="242">
        <f t="shared" si="16"/>
        <v>0</v>
      </c>
      <c r="I54" s="241"/>
      <c r="J54" s="82"/>
      <c r="K54" s="82"/>
      <c r="L54" s="82"/>
      <c r="M54" s="407"/>
      <c r="N54" s="408"/>
      <c r="O54" s="131" t="s">
        <v>67</v>
      </c>
      <c r="P54" s="132">
        <f>AA40</f>
        <v>0</v>
      </c>
      <c r="Q54" s="133" t="s">
        <v>34</v>
      </c>
      <c r="R54" s="222">
        <v>1.77</v>
      </c>
      <c r="S54" s="166"/>
      <c r="T54" s="143">
        <f t="shared" si="15"/>
        <v>0</v>
      </c>
      <c r="U54" s="82"/>
      <c r="V54" s="82"/>
      <c r="W54" s="82"/>
      <c r="X54" s="83"/>
      <c r="AA54" s="39"/>
    </row>
    <row r="55" spans="1:27" ht="15" customHeight="1" thickTop="1" thickBot="1" x14ac:dyDescent="0.3">
      <c r="A55" s="82"/>
      <c r="B55" s="82"/>
      <c r="C55" s="106"/>
      <c r="D55" s="106"/>
      <c r="E55" s="106"/>
      <c r="F55" s="451" t="s">
        <v>49</v>
      </c>
      <c r="G55" s="452"/>
      <c r="H55" s="234">
        <f>SUM(H43:I54)</f>
        <v>0</v>
      </c>
      <c r="I55" s="82"/>
      <c r="J55" s="82"/>
      <c r="K55" s="82"/>
      <c r="L55" s="82"/>
      <c r="M55" s="405" t="s">
        <v>99</v>
      </c>
      <c r="N55" s="406"/>
      <c r="O55" s="116" t="s">
        <v>66</v>
      </c>
      <c r="P55" s="134">
        <f>X40</f>
        <v>0</v>
      </c>
      <c r="Q55" s="118" t="s">
        <v>34</v>
      </c>
      <c r="R55" s="223">
        <v>5.0000000000000001E-3</v>
      </c>
      <c r="S55" s="167"/>
      <c r="T55" s="138">
        <f>ROUND(P55*R55,2)</f>
        <v>0</v>
      </c>
      <c r="U55" s="94"/>
      <c r="V55" s="82"/>
      <c r="W55" s="82"/>
      <c r="X55" s="83"/>
      <c r="AA55" s="39"/>
    </row>
    <row r="56" spans="1:27" ht="15" customHeight="1" thickTop="1" thickBot="1" x14ac:dyDescent="0.3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407"/>
      <c r="N56" s="408"/>
      <c r="O56" s="135" t="s">
        <v>16</v>
      </c>
      <c r="P56" s="136">
        <f>X40</f>
        <v>0</v>
      </c>
      <c r="Q56" s="137" t="s">
        <v>34</v>
      </c>
      <c r="R56" s="224">
        <v>5.0000000000000001E-3</v>
      </c>
      <c r="S56" s="168"/>
      <c r="T56" s="144">
        <f>ROUND(P56*R56,2)</f>
        <v>0</v>
      </c>
      <c r="U56" s="82"/>
      <c r="V56" s="94"/>
      <c r="W56" s="94"/>
      <c r="X56" s="83"/>
      <c r="AA56" s="39"/>
    </row>
    <row r="57" spans="1:27" ht="15" customHeight="1" thickTop="1" x14ac:dyDescent="0.25">
      <c r="A57" s="108" t="s">
        <v>20</v>
      </c>
      <c r="B57" s="481"/>
      <c r="C57" s="482"/>
      <c r="D57" s="483"/>
      <c r="E57" s="82"/>
      <c r="F57" s="82"/>
      <c r="G57" s="82"/>
      <c r="H57" s="82"/>
      <c r="I57" s="82"/>
      <c r="J57" s="82"/>
      <c r="K57" s="82"/>
      <c r="L57" s="82"/>
      <c r="M57" s="436"/>
      <c r="N57" s="437"/>
      <c r="O57" s="419" t="s">
        <v>25</v>
      </c>
      <c r="P57" s="420"/>
      <c r="Q57" s="421"/>
      <c r="R57" s="146"/>
      <c r="S57" s="169"/>
      <c r="T57" s="145">
        <f>V40</f>
        <v>0</v>
      </c>
      <c r="U57" s="82"/>
      <c r="V57" s="82"/>
      <c r="W57" s="82"/>
      <c r="X57" s="83"/>
      <c r="AA57" s="39"/>
    </row>
    <row r="58" spans="1:27" ht="15" customHeight="1" thickBot="1" x14ac:dyDescent="0.3">
      <c r="A58" s="109" t="s">
        <v>22</v>
      </c>
      <c r="B58" s="433"/>
      <c r="C58" s="434"/>
      <c r="D58" s="435"/>
      <c r="E58" s="82"/>
      <c r="F58" s="82"/>
      <c r="G58" s="82"/>
      <c r="H58" s="82"/>
      <c r="I58" s="82"/>
      <c r="J58" s="82"/>
      <c r="K58" s="82"/>
      <c r="L58" s="82"/>
      <c r="M58" s="438"/>
      <c r="N58" s="439"/>
      <c r="O58" s="417" t="s">
        <v>26</v>
      </c>
      <c r="P58" s="418"/>
      <c r="Q58" s="449"/>
      <c r="R58" s="450"/>
      <c r="S58" s="170"/>
      <c r="T58" s="79"/>
      <c r="U58" s="82"/>
      <c r="V58" s="82"/>
      <c r="W58" s="82"/>
      <c r="X58" s="83"/>
      <c r="AA58" s="39"/>
    </row>
    <row r="59" spans="1:27" ht="15" customHeight="1" x14ac:dyDescent="0.25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438"/>
      <c r="N59" s="439"/>
      <c r="O59" s="417" t="s">
        <v>26</v>
      </c>
      <c r="P59" s="418"/>
      <c r="Q59" s="449"/>
      <c r="R59" s="450"/>
      <c r="S59" s="170"/>
      <c r="T59" s="79"/>
      <c r="U59" s="82"/>
      <c r="V59" s="83"/>
      <c r="W59" s="83"/>
      <c r="X59" s="83"/>
    </row>
    <row r="60" spans="1:27" ht="15" customHeight="1" x14ac:dyDescent="0.25">
      <c r="A60" s="404" t="s">
        <v>17</v>
      </c>
      <c r="B60" s="404"/>
      <c r="C60" s="404"/>
      <c r="D60" s="404"/>
      <c r="E60" s="404"/>
      <c r="F60" s="404"/>
      <c r="G60" s="404"/>
      <c r="H60" s="404"/>
      <c r="I60" s="82"/>
      <c r="J60" s="82"/>
      <c r="K60" s="107"/>
      <c r="L60" s="107"/>
      <c r="M60" s="438"/>
      <c r="N60" s="439"/>
      <c r="O60" s="413" t="s">
        <v>52</v>
      </c>
      <c r="P60" s="414"/>
      <c r="Q60" s="414"/>
      <c r="R60" s="414"/>
      <c r="S60" s="171"/>
      <c r="T60" s="115">
        <f>E40</f>
        <v>0</v>
      </c>
      <c r="U60" s="82"/>
      <c r="V60" s="83"/>
      <c r="W60" s="83"/>
      <c r="X60" s="83"/>
      <c r="Z60" s="38"/>
    </row>
    <row r="61" spans="1:27" ht="15" customHeight="1" thickBot="1" x14ac:dyDescent="0.3">
      <c r="A61" s="461" t="s">
        <v>18</v>
      </c>
      <c r="B61" s="461"/>
      <c r="C61" s="461"/>
      <c r="D61" s="461"/>
      <c r="E61" s="461"/>
      <c r="F61" s="461"/>
      <c r="G61" s="461"/>
      <c r="H61" s="461"/>
      <c r="I61" s="82"/>
      <c r="J61" s="82"/>
      <c r="K61" s="82"/>
      <c r="L61" s="82"/>
      <c r="M61" s="440"/>
      <c r="N61" s="441"/>
      <c r="O61" s="424" t="s">
        <v>27</v>
      </c>
      <c r="P61" s="425"/>
      <c r="Q61" s="425"/>
      <c r="R61" s="426"/>
      <c r="S61" s="159"/>
      <c r="T61" s="147">
        <f>H55+SUM(T45:T60)</f>
        <v>0</v>
      </c>
      <c r="U61" s="83"/>
      <c r="V61" s="83"/>
      <c r="W61" s="83"/>
      <c r="X61" s="83"/>
      <c r="Z61" s="38"/>
    </row>
    <row r="62" spans="1:27" ht="15" customHeight="1" thickTop="1" x14ac:dyDescent="0.25">
      <c r="U62" s="39"/>
      <c r="Z62" s="38"/>
    </row>
    <row r="63" spans="1:27" ht="15" customHeight="1" x14ac:dyDescent="0.25">
      <c r="U63" s="39"/>
      <c r="Z63" s="38"/>
    </row>
    <row r="64" spans="1:27" ht="15" customHeight="1" x14ac:dyDescent="0.25">
      <c r="U64" s="39"/>
    </row>
    <row r="65" ht="15" customHeight="1" x14ac:dyDescent="0.25"/>
    <row r="66" ht="15" customHeight="1" x14ac:dyDescent="0.25"/>
  </sheetData>
  <sheetProtection formatCells="0" formatColumns="0" formatRows="0" selectLockedCells="1"/>
  <mergeCells count="65">
    <mergeCell ref="O9:R9"/>
    <mergeCell ref="W9:W10"/>
    <mergeCell ref="W38:W40"/>
    <mergeCell ref="S9:S10"/>
    <mergeCell ref="B57:D57"/>
    <mergeCell ref="O38:Q38"/>
    <mergeCell ref="K1:N1"/>
    <mergeCell ref="K5:N5"/>
    <mergeCell ref="A9:A10"/>
    <mergeCell ref="C9:C10"/>
    <mergeCell ref="A61:H61"/>
    <mergeCell ref="B5:I5"/>
    <mergeCell ref="A1:J1"/>
    <mergeCell ref="A38:A41"/>
    <mergeCell ref="G9:H9"/>
    <mergeCell ref="A2:D2"/>
    <mergeCell ref="B40:C40"/>
    <mergeCell ref="O61:R61"/>
    <mergeCell ref="M43:N43"/>
    <mergeCell ref="D9:D10"/>
    <mergeCell ref="F38:F40"/>
    <mergeCell ref="B58:D58"/>
    <mergeCell ref="M57:N61"/>
    <mergeCell ref="E9:E10"/>
    <mergeCell ref="F9:F10"/>
    <mergeCell ref="O59:P59"/>
    <mergeCell ref="I9:J9"/>
    <mergeCell ref="M45:N54"/>
    <mergeCell ref="Q43:T44"/>
    <mergeCell ref="Q58:R58"/>
    <mergeCell ref="F55:G55"/>
    <mergeCell ref="T9:T10"/>
    <mergeCell ref="Q59:R59"/>
    <mergeCell ref="P3:T3"/>
    <mergeCell ref="P4:T4"/>
    <mergeCell ref="P5:T5"/>
    <mergeCell ref="A60:H60"/>
    <mergeCell ref="M55:N56"/>
    <mergeCell ref="M9:M10"/>
    <mergeCell ref="K9:L9"/>
    <mergeCell ref="O60:R60"/>
    <mergeCell ref="N9:N10"/>
    <mergeCell ref="O58:P58"/>
    <mergeCell ref="O57:Q57"/>
    <mergeCell ref="O43:P43"/>
    <mergeCell ref="P7:T7"/>
    <mergeCell ref="P8:T8"/>
    <mergeCell ref="O40:Q40"/>
    <mergeCell ref="O39:Q39"/>
    <mergeCell ref="AA9:AE9"/>
    <mergeCell ref="A49:A54"/>
    <mergeCell ref="B6:I6"/>
    <mergeCell ref="M42:T42"/>
    <mergeCell ref="M44:N44"/>
    <mergeCell ref="O44:P44"/>
    <mergeCell ref="A42:B42"/>
    <mergeCell ref="P6:T6"/>
    <mergeCell ref="V9:V10"/>
    <mergeCell ref="X9:X10"/>
    <mergeCell ref="U38:U40"/>
    <mergeCell ref="U9:U10"/>
    <mergeCell ref="B38:C38"/>
    <mergeCell ref="B39:C39"/>
    <mergeCell ref="B9:B10"/>
    <mergeCell ref="A43:A48"/>
  </mergeCells>
  <conditionalFormatting sqref="U11:U37">
    <cfRule type="cellIs" dxfId="1" priority="1" stopIfTrue="1" operator="notEqual">
      <formula>0.1156</formula>
    </cfRule>
  </conditionalFormatting>
  <dataValidations xWindow="939" yWindow="439" count="1">
    <dataValidation showDropDown="1" showInputMessage="1" showErrorMessage="1" sqref="F11:F37" xr:uid="{00000000-0002-0000-0000-000000000000}"/>
  </dataValidations>
  <printOptions horizontalCentered="1"/>
  <pageMargins left="0.11811023622047245" right="0.11811023622047245" top="0.19685039370078741" bottom="0.19685039370078741" header="0" footer="0"/>
  <pageSetup paperSize="5" scale="59" orientation="landscape" horizontalDpi="4294967294" r:id="rId1"/>
  <ignoredErrors>
    <ignoredError sqref="T60" unlockedFormula="1"/>
    <ignoredError sqref="I39:K39 T46:T47 T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autoPageBreaks="0" fitToPage="1"/>
  </sheetPr>
  <dimension ref="A1:AD46"/>
  <sheetViews>
    <sheetView zoomScale="85" zoomScaleNormal="85" workbookViewId="0">
      <selection activeCell="B4" sqref="B4:I4"/>
    </sheetView>
  </sheetViews>
  <sheetFormatPr baseColWidth="10" defaultColWidth="9.140625" defaultRowHeight="15" x14ac:dyDescent="0.25"/>
  <cols>
    <col min="1" max="1" width="13.7109375" customWidth="1"/>
    <col min="2" max="2" width="30.7109375" customWidth="1"/>
    <col min="3" max="3" width="23.85546875" customWidth="1"/>
    <col min="4" max="4" width="12.7109375" customWidth="1"/>
    <col min="5" max="5" width="11.7109375" customWidth="1"/>
    <col min="6" max="6" width="8.7109375" customWidth="1"/>
    <col min="7" max="7" width="9.28515625" customWidth="1"/>
    <col min="8" max="10" width="8.7109375" customWidth="1"/>
    <col min="11" max="11" width="9.28515625" customWidth="1"/>
    <col min="12" max="12" width="8.7109375" customWidth="1"/>
    <col min="13" max="13" width="9.140625" customWidth="1"/>
    <col min="14" max="14" width="10.7109375" customWidth="1"/>
    <col min="15" max="17" width="11.7109375" customWidth="1"/>
    <col min="18" max="19" width="10.7109375" customWidth="1"/>
    <col min="20" max="20" width="14.7109375" customWidth="1"/>
    <col min="21" max="21" width="8.28515625" customWidth="1"/>
    <col min="22" max="23" width="14.28515625" customWidth="1"/>
    <col min="24" max="25" width="11.42578125" customWidth="1"/>
    <col min="26" max="29" width="11.42578125" hidden="1" customWidth="1"/>
    <col min="30" max="30" width="13.7109375" hidden="1" customWidth="1"/>
  </cols>
  <sheetData>
    <row r="1" spans="1:30" ht="18" x14ac:dyDescent="0.25">
      <c r="A1" s="487" t="s">
        <v>84</v>
      </c>
      <c r="B1" s="487"/>
      <c r="C1" s="487"/>
      <c r="D1" s="487"/>
      <c r="E1" s="487"/>
      <c r="F1" s="487"/>
      <c r="G1" s="487"/>
      <c r="H1" s="487"/>
      <c r="I1" s="487"/>
      <c r="J1" s="487"/>
      <c r="K1" s="13"/>
      <c r="L1" s="14"/>
    </row>
    <row r="2" spans="1:30" ht="16.5" x14ac:dyDescent="0.25">
      <c r="A2" s="493" t="s">
        <v>78</v>
      </c>
      <c r="B2" s="493"/>
      <c r="C2" s="493"/>
      <c r="D2" s="493"/>
      <c r="E2" s="148"/>
      <c r="F2" s="149"/>
      <c r="G2" s="150"/>
      <c r="H2" s="150"/>
      <c r="I2" s="150"/>
      <c r="J2" s="150"/>
      <c r="K2" s="14"/>
      <c r="L2" s="14"/>
    </row>
    <row r="3" spans="1:30" ht="15.75" thickBot="1" x14ac:dyDescent="0.3">
      <c r="A3" s="16" t="s">
        <v>51</v>
      </c>
      <c r="B3" s="17" t="s">
        <v>2</v>
      </c>
      <c r="C3" s="17"/>
      <c r="D3" s="15"/>
      <c r="E3" s="15"/>
      <c r="F3" s="16"/>
      <c r="G3" s="14"/>
      <c r="H3" s="14"/>
      <c r="I3" s="14"/>
      <c r="J3" s="14"/>
      <c r="K3" s="14"/>
      <c r="L3" s="14"/>
    </row>
    <row r="4" spans="1:30" ht="15.75" thickBot="1" x14ac:dyDescent="0.3">
      <c r="A4" s="182" t="s">
        <v>81</v>
      </c>
      <c r="B4" s="494">
        <f>'Feuille 1'!B5:I5</f>
        <v>0</v>
      </c>
      <c r="C4" s="495"/>
      <c r="D4" s="496"/>
      <c r="E4" s="496"/>
      <c r="F4" s="496"/>
      <c r="G4" s="496"/>
      <c r="H4" s="496"/>
      <c r="I4" s="497"/>
      <c r="J4" s="14"/>
      <c r="K4" s="14"/>
      <c r="L4" s="14"/>
    </row>
    <row r="5" spans="1:30" ht="15.75" thickBot="1" x14ac:dyDescent="0.3">
      <c r="A5" s="183" t="s">
        <v>83</v>
      </c>
      <c r="B5" s="488">
        <f>'Feuille 1'!B7</f>
        <v>0</v>
      </c>
      <c r="C5" s="489"/>
      <c r="D5" s="10"/>
      <c r="E5" s="11"/>
      <c r="F5" s="11"/>
      <c r="G5" s="11"/>
      <c r="H5" s="11"/>
      <c r="I5" s="12"/>
      <c r="J5" s="14"/>
      <c r="K5" s="12"/>
      <c r="L5" s="14"/>
    </row>
    <row r="6" spans="1:30" ht="15.75" thickBot="1" x14ac:dyDescent="0.3"/>
    <row r="7" spans="1:30" ht="24.95" customHeight="1" thickBot="1" x14ac:dyDescent="0.3">
      <c r="A7" s="396" t="s">
        <v>11</v>
      </c>
      <c r="B7" s="396" t="s">
        <v>12</v>
      </c>
      <c r="C7" s="459" t="s">
        <v>79</v>
      </c>
      <c r="D7" s="429" t="s">
        <v>38</v>
      </c>
      <c r="E7" s="429" t="s">
        <v>43</v>
      </c>
      <c r="F7" s="429" t="s">
        <v>35</v>
      </c>
      <c r="G7" s="468" t="s">
        <v>28</v>
      </c>
      <c r="H7" s="469"/>
      <c r="I7" s="500" t="s">
        <v>94</v>
      </c>
      <c r="J7" s="442"/>
      <c r="K7" s="498" t="s">
        <v>57</v>
      </c>
      <c r="L7" s="499"/>
      <c r="M7" s="485" t="s">
        <v>62</v>
      </c>
      <c r="N7" s="486" t="s">
        <v>39</v>
      </c>
      <c r="O7" s="472" t="s">
        <v>10</v>
      </c>
      <c r="P7" s="473"/>
      <c r="Q7" s="474"/>
      <c r="R7" s="475"/>
      <c r="S7" s="396" t="s">
        <v>95</v>
      </c>
      <c r="T7" s="396" t="s">
        <v>41</v>
      </c>
      <c r="U7" s="396" t="s">
        <v>53</v>
      </c>
      <c r="V7" s="394" t="s">
        <v>55</v>
      </c>
      <c r="W7" s="396" t="s">
        <v>56</v>
      </c>
      <c r="Z7" s="490" t="s">
        <v>32</v>
      </c>
      <c r="AA7" s="491"/>
      <c r="AB7" s="491"/>
      <c r="AC7" s="491"/>
      <c r="AD7" s="492"/>
    </row>
    <row r="8" spans="1:30" ht="51.95" customHeight="1" thickBot="1" x14ac:dyDescent="0.3">
      <c r="A8" s="400"/>
      <c r="B8" s="400"/>
      <c r="C8" s="460"/>
      <c r="D8" s="430"/>
      <c r="E8" s="430"/>
      <c r="F8" s="430"/>
      <c r="G8" s="258" t="s">
        <v>13</v>
      </c>
      <c r="H8" s="258" t="s">
        <v>36</v>
      </c>
      <c r="I8" s="259" t="s">
        <v>13</v>
      </c>
      <c r="J8" s="260" t="s">
        <v>37</v>
      </c>
      <c r="K8" s="261" t="s">
        <v>13</v>
      </c>
      <c r="L8" s="262" t="s">
        <v>37</v>
      </c>
      <c r="M8" s="410"/>
      <c r="N8" s="416"/>
      <c r="O8" s="185" t="s">
        <v>14</v>
      </c>
      <c r="P8" s="185" t="s">
        <v>42</v>
      </c>
      <c r="Q8" s="185" t="s">
        <v>15</v>
      </c>
      <c r="R8" s="226" t="s">
        <v>54</v>
      </c>
      <c r="S8" s="397"/>
      <c r="T8" s="397"/>
      <c r="U8" s="397"/>
      <c r="V8" s="395"/>
      <c r="W8" s="397"/>
      <c r="Z8" s="1">
        <v>1</v>
      </c>
      <c r="AA8" s="2">
        <v>2</v>
      </c>
      <c r="AB8" s="2">
        <v>3</v>
      </c>
      <c r="AC8" s="2">
        <v>5</v>
      </c>
      <c r="AD8" s="28" t="s">
        <v>75</v>
      </c>
    </row>
    <row r="9" spans="1:30" x14ac:dyDescent="0.25">
      <c r="A9" s="5"/>
      <c r="B9" s="6"/>
      <c r="C9" s="6"/>
      <c r="D9" s="153" t="str">
        <f t="shared" ref="D9" si="0">IF(F9&lt;&gt;"",R9*F9,"")</f>
        <v/>
      </c>
      <c r="E9" s="26"/>
      <c r="F9" s="154" t="str">
        <f t="shared" ref="F9" si="1">IF(M9="1",1.77,IF(M9="2",1.77,IF(M9="3",1.63,IF(M9="5",1.56,IF(M9="5-4",1.58,"")))))</f>
        <v/>
      </c>
      <c r="G9" s="61"/>
      <c r="H9" s="62"/>
      <c r="I9" s="36"/>
      <c r="J9" s="36"/>
      <c r="K9" s="36"/>
      <c r="L9" s="36"/>
      <c r="M9" s="31"/>
      <c r="N9" s="35"/>
      <c r="O9" s="37"/>
      <c r="P9" s="37"/>
      <c r="Q9" s="37"/>
      <c r="R9" s="157">
        <f t="shared" ref="R9" si="2">O9+P9+Q9</f>
        <v>0</v>
      </c>
      <c r="S9" s="157"/>
      <c r="T9" s="156">
        <f>(O9*N9)+(P9*N9*1.5)+(Q9*N9*2)+S9</f>
        <v>0</v>
      </c>
      <c r="U9" s="233">
        <v>0.12759999999999999</v>
      </c>
      <c r="V9" s="155">
        <f t="shared" ref="V9" si="3">N9*O9*U9+((P9*N9*1.5)+(Q9*N9*2)+S9)*(U9-0.012)</f>
        <v>0</v>
      </c>
      <c r="W9" s="267">
        <f t="shared" ref="W9" si="4">T9+V9</f>
        <v>0</v>
      </c>
      <c r="X9" s="263"/>
      <c r="Y9" s="18"/>
      <c r="Z9" s="3" t="str">
        <f>IF(M9="1",R9,"")</f>
        <v/>
      </c>
      <c r="AA9" s="4" t="str">
        <f>IF(M9="2",R9,"")</f>
        <v/>
      </c>
      <c r="AB9" s="4" t="str">
        <f>IF(M9="3",R9,"")</f>
        <v/>
      </c>
      <c r="AC9" s="32" t="str">
        <f>IF(M9="5",R9,"")</f>
        <v/>
      </c>
      <c r="AD9" s="29" t="str">
        <f>IF(M9="5-4",R9,"")</f>
        <v/>
      </c>
    </row>
    <row r="10" spans="1:30" x14ac:dyDescent="0.25">
      <c r="A10" s="5"/>
      <c r="B10" s="6"/>
      <c r="C10" s="6"/>
      <c r="D10" s="153" t="str">
        <f t="shared" ref="D10:D45" si="5">IF(F10&lt;&gt;"",R10*F10,"")</f>
        <v/>
      </c>
      <c r="E10" s="26"/>
      <c r="F10" s="154" t="str">
        <f t="shared" ref="F10:F45" si="6">IF(M10="1",1.77,IF(M10="2",1.77,IF(M10="3",1.63,IF(M10="5",1.56,IF(M10="5-4",1.58,"")))))</f>
        <v/>
      </c>
      <c r="G10" s="61"/>
      <c r="H10" s="62"/>
      <c r="I10" s="36"/>
      <c r="J10" s="36"/>
      <c r="K10" s="36"/>
      <c r="L10" s="36"/>
      <c r="M10" s="31"/>
      <c r="N10" s="35"/>
      <c r="O10" s="37"/>
      <c r="P10" s="37"/>
      <c r="Q10" s="37"/>
      <c r="R10" s="157">
        <f t="shared" ref="R10:R45" si="7">O10+P10+Q10</f>
        <v>0</v>
      </c>
      <c r="S10" s="157"/>
      <c r="T10" s="156">
        <f t="shared" ref="T10:T45" si="8">(O10*N10)+(P10*N10*1.5)+(Q10*N10*2)+(S10)</f>
        <v>0</v>
      </c>
      <c r="U10" s="233">
        <v>0.12759999999999999</v>
      </c>
      <c r="V10" s="155">
        <f t="shared" ref="V10:V45" si="9">N10*O10*U10+((P10*N10*1.5)+(Q10*N10*2)+S10)*(U10-0.012)</f>
        <v>0</v>
      </c>
      <c r="W10" s="267">
        <f t="shared" ref="W10:W45" si="10">T10+V10</f>
        <v>0</v>
      </c>
      <c r="X10" s="18"/>
      <c r="Y10" s="18"/>
      <c r="Z10" s="3" t="str">
        <f t="shared" ref="Z10:Z45" si="11">IF(M10="1",R10,"")</f>
        <v/>
      </c>
      <c r="AA10" s="4" t="str">
        <f t="shared" ref="AA10:AA45" si="12">IF(M10="2",R10,"")</f>
        <v/>
      </c>
      <c r="AB10" s="4" t="str">
        <f t="shared" ref="AB10:AB45" si="13">IF(M10="3",R10,"")</f>
        <v/>
      </c>
      <c r="AC10" s="4" t="str">
        <f t="shared" ref="AC10:AC45" si="14">IF(M10="5",R10,"")</f>
        <v/>
      </c>
      <c r="AD10" s="29" t="str">
        <f>IF(M10="5-4",R10,"")</f>
        <v/>
      </c>
    </row>
    <row r="11" spans="1:30" x14ac:dyDescent="0.25">
      <c r="A11" s="5"/>
      <c r="B11" s="6"/>
      <c r="C11" s="6"/>
      <c r="D11" s="153" t="str">
        <f t="shared" si="5"/>
        <v/>
      </c>
      <c r="E11" s="26"/>
      <c r="F11" s="154" t="str">
        <f t="shared" si="6"/>
        <v/>
      </c>
      <c r="G11" s="61"/>
      <c r="H11" s="62"/>
      <c r="I11" s="36"/>
      <c r="J11" s="36"/>
      <c r="K11" s="36"/>
      <c r="L11" s="36"/>
      <c r="M11" s="31"/>
      <c r="N11" s="35"/>
      <c r="O11" s="37"/>
      <c r="P11" s="37"/>
      <c r="Q11" s="37"/>
      <c r="R11" s="157">
        <f t="shared" si="7"/>
        <v>0</v>
      </c>
      <c r="S11" s="157"/>
      <c r="T11" s="156">
        <f t="shared" si="8"/>
        <v>0</v>
      </c>
      <c r="U11" s="233">
        <v>0.12759999999999999</v>
      </c>
      <c r="V11" s="155">
        <f t="shared" si="9"/>
        <v>0</v>
      </c>
      <c r="W11" s="267">
        <f t="shared" si="10"/>
        <v>0</v>
      </c>
      <c r="X11" s="18"/>
      <c r="Y11" s="19"/>
      <c r="Z11" s="3" t="str">
        <f t="shared" si="11"/>
        <v/>
      </c>
      <c r="AA11" s="4" t="str">
        <f t="shared" si="12"/>
        <v/>
      </c>
      <c r="AB11" s="4" t="str">
        <f t="shared" si="13"/>
        <v/>
      </c>
      <c r="AC11" s="4" t="str">
        <f t="shared" si="14"/>
        <v/>
      </c>
      <c r="AD11" s="29" t="str">
        <f t="shared" ref="AD11:AD45" si="15">IF(M11="5-4",R11,"")</f>
        <v/>
      </c>
    </row>
    <row r="12" spans="1:30" x14ac:dyDescent="0.25">
      <c r="A12" s="5"/>
      <c r="B12" s="6"/>
      <c r="C12" s="6"/>
      <c r="D12" s="153" t="str">
        <f t="shared" si="5"/>
        <v/>
      </c>
      <c r="E12" s="26"/>
      <c r="F12" s="154" t="str">
        <f t="shared" si="6"/>
        <v/>
      </c>
      <c r="G12" s="61"/>
      <c r="H12" s="62"/>
      <c r="I12" s="36"/>
      <c r="J12" s="36"/>
      <c r="K12" s="36"/>
      <c r="L12" s="36"/>
      <c r="M12" s="31"/>
      <c r="N12" s="35"/>
      <c r="O12" s="37"/>
      <c r="P12" s="37"/>
      <c r="Q12" s="37"/>
      <c r="R12" s="157">
        <f t="shared" si="7"/>
        <v>0</v>
      </c>
      <c r="S12" s="157"/>
      <c r="T12" s="156">
        <f t="shared" si="8"/>
        <v>0</v>
      </c>
      <c r="U12" s="233">
        <v>0.12759999999999999</v>
      </c>
      <c r="V12" s="155">
        <f t="shared" si="9"/>
        <v>0</v>
      </c>
      <c r="W12" s="267">
        <f t="shared" si="10"/>
        <v>0</v>
      </c>
      <c r="X12" s="19"/>
      <c r="Y12" s="19"/>
      <c r="Z12" s="3" t="str">
        <f t="shared" si="11"/>
        <v/>
      </c>
      <c r="AA12" s="4" t="str">
        <f t="shared" si="12"/>
        <v/>
      </c>
      <c r="AB12" s="4" t="str">
        <f t="shared" si="13"/>
        <v/>
      </c>
      <c r="AC12" s="4" t="str">
        <f t="shared" si="14"/>
        <v/>
      </c>
      <c r="AD12" s="29" t="str">
        <f t="shared" si="15"/>
        <v/>
      </c>
    </row>
    <row r="13" spans="1:30" x14ac:dyDescent="0.25">
      <c r="A13" s="5"/>
      <c r="B13" s="6"/>
      <c r="C13" s="6"/>
      <c r="D13" s="153" t="str">
        <f t="shared" si="5"/>
        <v/>
      </c>
      <c r="E13" s="26"/>
      <c r="F13" s="154" t="str">
        <f t="shared" si="6"/>
        <v/>
      </c>
      <c r="G13" s="61"/>
      <c r="H13" s="62"/>
      <c r="I13" s="36"/>
      <c r="J13" s="36"/>
      <c r="K13" s="36"/>
      <c r="L13" s="36"/>
      <c r="M13" s="31"/>
      <c r="N13" s="35"/>
      <c r="O13" s="37"/>
      <c r="P13" s="37"/>
      <c r="Q13" s="37"/>
      <c r="R13" s="157">
        <f t="shared" si="7"/>
        <v>0</v>
      </c>
      <c r="S13" s="157"/>
      <c r="T13" s="156">
        <f t="shared" si="8"/>
        <v>0</v>
      </c>
      <c r="U13" s="233">
        <v>0.12759999999999999</v>
      </c>
      <c r="V13" s="155">
        <f t="shared" si="9"/>
        <v>0</v>
      </c>
      <c r="W13" s="267">
        <f t="shared" si="10"/>
        <v>0</v>
      </c>
      <c r="X13" s="19"/>
      <c r="Y13" s="19"/>
      <c r="Z13" s="3" t="str">
        <f t="shared" si="11"/>
        <v/>
      </c>
      <c r="AA13" s="4" t="str">
        <f t="shared" si="12"/>
        <v/>
      </c>
      <c r="AB13" s="4" t="str">
        <f t="shared" si="13"/>
        <v/>
      </c>
      <c r="AC13" s="4" t="str">
        <f t="shared" si="14"/>
        <v/>
      </c>
      <c r="AD13" s="29" t="str">
        <f t="shared" si="15"/>
        <v/>
      </c>
    </row>
    <row r="14" spans="1:30" x14ac:dyDescent="0.25">
      <c r="A14" s="5"/>
      <c r="B14" s="6"/>
      <c r="C14" s="6"/>
      <c r="D14" s="153" t="str">
        <f t="shared" si="5"/>
        <v/>
      </c>
      <c r="E14" s="26"/>
      <c r="F14" s="154" t="str">
        <f t="shared" si="6"/>
        <v/>
      </c>
      <c r="G14" s="7"/>
      <c r="H14" s="36"/>
      <c r="I14" s="36"/>
      <c r="J14" s="36"/>
      <c r="K14" s="36"/>
      <c r="L14" s="36"/>
      <c r="M14" s="31"/>
      <c r="N14" s="35"/>
      <c r="O14" s="37"/>
      <c r="P14" s="37"/>
      <c r="Q14" s="37"/>
      <c r="R14" s="157">
        <f t="shared" si="7"/>
        <v>0</v>
      </c>
      <c r="S14" s="157"/>
      <c r="T14" s="156">
        <f t="shared" si="8"/>
        <v>0</v>
      </c>
      <c r="U14" s="233">
        <v>0.12759999999999999</v>
      </c>
      <c r="V14" s="155">
        <f t="shared" si="9"/>
        <v>0</v>
      </c>
      <c r="W14" s="267">
        <f t="shared" si="10"/>
        <v>0</v>
      </c>
      <c r="X14" s="19"/>
      <c r="Y14" s="19"/>
      <c r="Z14" s="3" t="str">
        <f t="shared" si="11"/>
        <v/>
      </c>
      <c r="AA14" s="4" t="str">
        <f t="shared" si="12"/>
        <v/>
      </c>
      <c r="AB14" s="4" t="str">
        <f t="shared" si="13"/>
        <v/>
      </c>
      <c r="AC14" s="4" t="str">
        <f t="shared" si="14"/>
        <v/>
      </c>
      <c r="AD14" s="29" t="str">
        <f t="shared" si="15"/>
        <v/>
      </c>
    </row>
    <row r="15" spans="1:30" x14ac:dyDescent="0.25">
      <c r="A15" s="5"/>
      <c r="B15" s="6"/>
      <c r="C15" s="6"/>
      <c r="D15" s="153" t="str">
        <f t="shared" si="5"/>
        <v/>
      </c>
      <c r="E15" s="26"/>
      <c r="F15" s="154" t="str">
        <f t="shared" si="6"/>
        <v/>
      </c>
      <c r="G15" s="7"/>
      <c r="H15" s="36"/>
      <c r="I15" s="36"/>
      <c r="J15" s="9"/>
      <c r="K15" s="36"/>
      <c r="L15" s="36"/>
      <c r="M15" s="31"/>
      <c r="N15" s="35"/>
      <c r="O15" s="37"/>
      <c r="P15" s="37"/>
      <c r="Q15" s="37"/>
      <c r="R15" s="157">
        <f t="shared" si="7"/>
        <v>0</v>
      </c>
      <c r="S15" s="157"/>
      <c r="T15" s="156">
        <f t="shared" si="8"/>
        <v>0</v>
      </c>
      <c r="U15" s="233">
        <v>0.12759999999999999</v>
      </c>
      <c r="V15" s="155">
        <f t="shared" si="9"/>
        <v>0</v>
      </c>
      <c r="W15" s="267">
        <f t="shared" si="10"/>
        <v>0</v>
      </c>
      <c r="X15" s="19"/>
      <c r="Y15" s="19"/>
      <c r="Z15" s="3" t="str">
        <f t="shared" si="11"/>
        <v/>
      </c>
      <c r="AA15" s="4" t="str">
        <f t="shared" si="12"/>
        <v/>
      </c>
      <c r="AB15" s="4" t="str">
        <f t="shared" si="13"/>
        <v/>
      </c>
      <c r="AC15" s="4" t="str">
        <f t="shared" si="14"/>
        <v/>
      </c>
      <c r="AD15" s="29" t="str">
        <f t="shared" si="15"/>
        <v/>
      </c>
    </row>
    <row r="16" spans="1:30" x14ac:dyDescent="0.25">
      <c r="A16" s="5"/>
      <c r="B16" s="6"/>
      <c r="C16" s="6"/>
      <c r="D16" s="153" t="str">
        <f t="shared" si="5"/>
        <v/>
      </c>
      <c r="E16" s="26"/>
      <c r="F16" s="154" t="str">
        <f t="shared" si="6"/>
        <v/>
      </c>
      <c r="G16" s="7"/>
      <c r="H16" s="8"/>
      <c r="I16" s="9"/>
      <c r="J16" s="9"/>
      <c r="K16" s="9"/>
      <c r="L16" s="9"/>
      <c r="M16" s="31"/>
      <c r="N16" s="35"/>
      <c r="O16" s="37"/>
      <c r="P16" s="37"/>
      <c r="Q16" s="37"/>
      <c r="R16" s="157">
        <f t="shared" si="7"/>
        <v>0</v>
      </c>
      <c r="S16" s="157"/>
      <c r="T16" s="156">
        <f t="shared" si="8"/>
        <v>0</v>
      </c>
      <c r="U16" s="233">
        <v>0.12759999999999999</v>
      </c>
      <c r="V16" s="155">
        <f t="shared" si="9"/>
        <v>0</v>
      </c>
      <c r="W16" s="267">
        <f t="shared" si="10"/>
        <v>0</v>
      </c>
      <c r="X16" s="19"/>
      <c r="Y16" s="19"/>
      <c r="Z16" s="3" t="str">
        <f t="shared" si="11"/>
        <v/>
      </c>
      <c r="AA16" s="4" t="str">
        <f t="shared" si="12"/>
        <v/>
      </c>
      <c r="AB16" s="4" t="str">
        <f t="shared" si="13"/>
        <v/>
      </c>
      <c r="AC16" s="4" t="str">
        <f t="shared" si="14"/>
        <v/>
      </c>
      <c r="AD16" s="29" t="str">
        <f t="shared" si="15"/>
        <v/>
      </c>
    </row>
    <row r="17" spans="1:30" x14ac:dyDescent="0.25">
      <c r="A17" s="5"/>
      <c r="B17" s="6"/>
      <c r="C17" s="6"/>
      <c r="D17" s="153" t="str">
        <f t="shared" si="5"/>
        <v/>
      </c>
      <c r="E17" s="26"/>
      <c r="F17" s="154" t="str">
        <f t="shared" si="6"/>
        <v/>
      </c>
      <c r="G17" s="7"/>
      <c r="H17" s="8"/>
      <c r="I17" s="9"/>
      <c r="J17" s="9"/>
      <c r="K17" s="9"/>
      <c r="L17" s="9"/>
      <c r="M17" s="31"/>
      <c r="N17" s="27"/>
      <c r="O17" s="37"/>
      <c r="P17" s="37"/>
      <c r="Q17" s="37"/>
      <c r="R17" s="157">
        <f t="shared" si="7"/>
        <v>0</v>
      </c>
      <c r="S17" s="157"/>
      <c r="T17" s="156">
        <f t="shared" si="8"/>
        <v>0</v>
      </c>
      <c r="U17" s="233">
        <v>0.12759999999999999</v>
      </c>
      <c r="V17" s="155">
        <f t="shared" si="9"/>
        <v>0</v>
      </c>
      <c r="W17" s="267">
        <f t="shared" si="10"/>
        <v>0</v>
      </c>
      <c r="X17" s="19"/>
      <c r="Y17" s="19"/>
      <c r="Z17" s="3" t="str">
        <f t="shared" si="11"/>
        <v/>
      </c>
      <c r="AA17" s="4" t="str">
        <f t="shared" si="12"/>
        <v/>
      </c>
      <c r="AB17" s="4" t="str">
        <f t="shared" si="13"/>
        <v/>
      </c>
      <c r="AC17" s="4" t="str">
        <f t="shared" si="14"/>
        <v/>
      </c>
      <c r="AD17" s="29" t="str">
        <f t="shared" si="15"/>
        <v/>
      </c>
    </row>
    <row r="18" spans="1:30" x14ac:dyDescent="0.25">
      <c r="A18" s="5"/>
      <c r="B18" s="6"/>
      <c r="C18" s="6"/>
      <c r="D18" s="153" t="str">
        <f t="shared" si="5"/>
        <v/>
      </c>
      <c r="E18" s="26"/>
      <c r="F18" s="154" t="str">
        <f t="shared" si="6"/>
        <v/>
      </c>
      <c r="G18" s="7"/>
      <c r="H18" s="8"/>
      <c r="I18" s="9"/>
      <c r="J18" s="9"/>
      <c r="K18" s="9"/>
      <c r="L18" s="9"/>
      <c r="M18" s="31"/>
      <c r="N18" s="27"/>
      <c r="O18" s="37"/>
      <c r="P18" s="34"/>
      <c r="Q18" s="34"/>
      <c r="R18" s="157">
        <f t="shared" si="7"/>
        <v>0</v>
      </c>
      <c r="S18" s="157"/>
      <c r="T18" s="156">
        <f t="shared" si="8"/>
        <v>0</v>
      </c>
      <c r="U18" s="233">
        <v>0.12759999999999999</v>
      </c>
      <c r="V18" s="155">
        <f t="shared" si="9"/>
        <v>0</v>
      </c>
      <c r="W18" s="267">
        <f t="shared" si="10"/>
        <v>0</v>
      </c>
      <c r="X18" s="19"/>
      <c r="Y18" s="19"/>
      <c r="Z18" s="3" t="str">
        <f t="shared" si="11"/>
        <v/>
      </c>
      <c r="AA18" s="4" t="str">
        <f t="shared" si="12"/>
        <v/>
      </c>
      <c r="AB18" s="4" t="str">
        <f t="shared" si="13"/>
        <v/>
      </c>
      <c r="AC18" s="4" t="str">
        <f t="shared" si="14"/>
        <v/>
      </c>
      <c r="AD18" s="29" t="str">
        <f t="shared" si="15"/>
        <v/>
      </c>
    </row>
    <row r="19" spans="1:30" x14ac:dyDescent="0.25">
      <c r="A19" s="5"/>
      <c r="B19" s="6"/>
      <c r="C19" s="6"/>
      <c r="D19" s="153" t="str">
        <f t="shared" si="5"/>
        <v/>
      </c>
      <c r="E19" s="26"/>
      <c r="F19" s="154" t="str">
        <f t="shared" si="6"/>
        <v/>
      </c>
      <c r="G19" s="7"/>
      <c r="H19" s="8"/>
      <c r="I19" s="9"/>
      <c r="J19" s="9"/>
      <c r="K19" s="9"/>
      <c r="L19" s="9"/>
      <c r="M19" s="31"/>
      <c r="N19" s="27"/>
      <c r="O19" s="37"/>
      <c r="P19" s="34"/>
      <c r="Q19" s="34"/>
      <c r="R19" s="157">
        <f t="shared" si="7"/>
        <v>0</v>
      </c>
      <c r="S19" s="157"/>
      <c r="T19" s="156">
        <f t="shared" si="8"/>
        <v>0</v>
      </c>
      <c r="U19" s="233">
        <v>0.12759999999999999</v>
      </c>
      <c r="V19" s="155">
        <f t="shared" si="9"/>
        <v>0</v>
      </c>
      <c r="W19" s="267">
        <f t="shared" si="10"/>
        <v>0</v>
      </c>
      <c r="X19" s="19"/>
      <c r="Y19" s="19"/>
      <c r="Z19" s="3" t="str">
        <f t="shared" si="11"/>
        <v/>
      </c>
      <c r="AA19" s="4" t="str">
        <f t="shared" si="12"/>
        <v/>
      </c>
      <c r="AB19" s="4" t="str">
        <f t="shared" si="13"/>
        <v/>
      </c>
      <c r="AC19" s="4" t="str">
        <f t="shared" si="14"/>
        <v/>
      </c>
      <c r="AD19" s="29" t="str">
        <f t="shared" si="15"/>
        <v/>
      </c>
    </row>
    <row r="20" spans="1:30" x14ac:dyDescent="0.25">
      <c r="A20" s="5"/>
      <c r="B20" s="6"/>
      <c r="C20" s="6"/>
      <c r="D20" s="153" t="str">
        <f t="shared" si="5"/>
        <v/>
      </c>
      <c r="E20" s="26"/>
      <c r="F20" s="154" t="str">
        <f t="shared" si="6"/>
        <v/>
      </c>
      <c r="G20" s="7"/>
      <c r="H20" s="8"/>
      <c r="I20" s="9"/>
      <c r="J20" s="9"/>
      <c r="K20" s="9"/>
      <c r="L20" s="9"/>
      <c r="M20" s="31"/>
      <c r="N20" s="27"/>
      <c r="O20" s="37"/>
      <c r="P20" s="34"/>
      <c r="Q20" s="34"/>
      <c r="R20" s="157">
        <f t="shared" ref="R20:R28" si="16">O20+P20+Q20</f>
        <v>0</v>
      </c>
      <c r="S20" s="157"/>
      <c r="T20" s="156">
        <f t="shared" si="8"/>
        <v>0</v>
      </c>
      <c r="U20" s="233">
        <v>0.12759999999999999</v>
      </c>
      <c r="V20" s="155">
        <f t="shared" si="9"/>
        <v>0</v>
      </c>
      <c r="W20" s="267">
        <f t="shared" si="10"/>
        <v>0</v>
      </c>
      <c r="X20" s="19"/>
      <c r="Y20" s="19"/>
      <c r="Z20" s="3" t="str">
        <f t="shared" si="11"/>
        <v/>
      </c>
      <c r="AA20" s="4" t="str">
        <f t="shared" si="12"/>
        <v/>
      </c>
      <c r="AB20" s="4" t="str">
        <f t="shared" si="13"/>
        <v/>
      </c>
      <c r="AC20" s="4" t="str">
        <f t="shared" si="14"/>
        <v/>
      </c>
      <c r="AD20" s="29" t="str">
        <f t="shared" si="15"/>
        <v/>
      </c>
    </row>
    <row r="21" spans="1:30" x14ac:dyDescent="0.25">
      <c r="A21" s="5"/>
      <c r="B21" s="6"/>
      <c r="C21" s="6"/>
      <c r="D21" s="153" t="str">
        <f t="shared" si="5"/>
        <v/>
      </c>
      <c r="E21" s="26"/>
      <c r="F21" s="154" t="str">
        <f t="shared" si="6"/>
        <v/>
      </c>
      <c r="G21" s="7"/>
      <c r="H21" s="8"/>
      <c r="I21" s="9"/>
      <c r="J21" s="9"/>
      <c r="K21" s="9"/>
      <c r="L21" s="9"/>
      <c r="M21" s="31"/>
      <c r="N21" s="27"/>
      <c r="O21" s="37"/>
      <c r="P21" s="34"/>
      <c r="Q21" s="34"/>
      <c r="R21" s="157">
        <f t="shared" si="16"/>
        <v>0</v>
      </c>
      <c r="S21" s="157"/>
      <c r="T21" s="156">
        <f t="shared" si="8"/>
        <v>0</v>
      </c>
      <c r="U21" s="233">
        <v>0.12759999999999999</v>
      </c>
      <c r="V21" s="155">
        <f t="shared" si="9"/>
        <v>0</v>
      </c>
      <c r="W21" s="267">
        <f t="shared" si="10"/>
        <v>0</v>
      </c>
      <c r="X21" s="19"/>
      <c r="Y21" s="19"/>
      <c r="Z21" s="3" t="str">
        <f t="shared" si="11"/>
        <v/>
      </c>
      <c r="AA21" s="4" t="str">
        <f t="shared" si="12"/>
        <v/>
      </c>
      <c r="AB21" s="4" t="str">
        <f t="shared" si="13"/>
        <v/>
      </c>
      <c r="AC21" s="4" t="str">
        <f t="shared" si="14"/>
        <v/>
      </c>
      <c r="AD21" s="29" t="str">
        <f t="shared" si="15"/>
        <v/>
      </c>
    </row>
    <row r="22" spans="1:30" x14ac:dyDescent="0.25">
      <c r="A22" s="5"/>
      <c r="B22" s="6"/>
      <c r="C22" s="6"/>
      <c r="D22" s="153" t="str">
        <f t="shared" si="5"/>
        <v/>
      </c>
      <c r="E22" s="26"/>
      <c r="F22" s="154" t="str">
        <f t="shared" si="6"/>
        <v/>
      </c>
      <c r="G22" s="9"/>
      <c r="H22" s="8"/>
      <c r="I22" s="9"/>
      <c r="J22" s="9"/>
      <c r="K22" s="9"/>
      <c r="L22" s="9"/>
      <c r="M22" s="31"/>
      <c r="N22" s="27"/>
      <c r="O22" s="37"/>
      <c r="P22" s="34"/>
      <c r="Q22" s="34"/>
      <c r="R22" s="157">
        <f t="shared" si="16"/>
        <v>0</v>
      </c>
      <c r="S22" s="157"/>
      <c r="T22" s="156">
        <f t="shared" si="8"/>
        <v>0</v>
      </c>
      <c r="U22" s="233">
        <v>0.12759999999999999</v>
      </c>
      <c r="V22" s="155">
        <f t="shared" si="9"/>
        <v>0</v>
      </c>
      <c r="W22" s="267">
        <f t="shared" si="10"/>
        <v>0</v>
      </c>
      <c r="X22" s="19"/>
      <c r="Y22" s="20"/>
      <c r="Z22" s="3" t="str">
        <f t="shared" si="11"/>
        <v/>
      </c>
      <c r="AA22" s="4" t="str">
        <f t="shared" si="12"/>
        <v/>
      </c>
      <c r="AB22" s="4" t="str">
        <f t="shared" si="13"/>
        <v/>
      </c>
      <c r="AC22" s="4" t="str">
        <f t="shared" si="14"/>
        <v/>
      </c>
      <c r="AD22" s="29" t="str">
        <f t="shared" si="15"/>
        <v/>
      </c>
    </row>
    <row r="23" spans="1:30" x14ac:dyDescent="0.25">
      <c r="A23" s="5"/>
      <c r="B23" s="6"/>
      <c r="C23" s="6"/>
      <c r="D23" s="153" t="str">
        <f t="shared" si="5"/>
        <v/>
      </c>
      <c r="E23" s="26"/>
      <c r="F23" s="154" t="str">
        <f t="shared" si="6"/>
        <v/>
      </c>
      <c r="G23" s="9"/>
      <c r="H23" s="8"/>
      <c r="I23" s="9"/>
      <c r="J23" s="9"/>
      <c r="K23" s="9"/>
      <c r="L23" s="9"/>
      <c r="M23" s="31"/>
      <c r="N23" s="27"/>
      <c r="O23" s="37"/>
      <c r="P23" s="34"/>
      <c r="Q23" s="34"/>
      <c r="R23" s="157">
        <f t="shared" si="16"/>
        <v>0</v>
      </c>
      <c r="S23" s="157"/>
      <c r="T23" s="156">
        <f t="shared" si="8"/>
        <v>0</v>
      </c>
      <c r="U23" s="233">
        <v>0.12759999999999999</v>
      </c>
      <c r="V23" s="155">
        <f t="shared" si="9"/>
        <v>0</v>
      </c>
      <c r="W23" s="267">
        <f t="shared" si="10"/>
        <v>0</v>
      </c>
      <c r="X23" s="20"/>
      <c r="Y23" s="20"/>
      <c r="Z23" s="3" t="str">
        <f t="shared" si="11"/>
        <v/>
      </c>
      <c r="AA23" s="4" t="str">
        <f t="shared" si="12"/>
        <v/>
      </c>
      <c r="AB23" s="4" t="str">
        <f t="shared" si="13"/>
        <v/>
      </c>
      <c r="AC23" s="4" t="str">
        <f t="shared" si="14"/>
        <v/>
      </c>
      <c r="AD23" s="29" t="str">
        <f t="shared" si="15"/>
        <v/>
      </c>
    </row>
    <row r="24" spans="1:30" x14ac:dyDescent="0.25">
      <c r="A24" s="5"/>
      <c r="B24" s="6"/>
      <c r="C24" s="6"/>
      <c r="D24" s="153" t="str">
        <f t="shared" si="5"/>
        <v/>
      </c>
      <c r="E24" s="26"/>
      <c r="F24" s="154" t="str">
        <f t="shared" si="6"/>
        <v/>
      </c>
      <c r="G24" s="9"/>
      <c r="H24" s="8"/>
      <c r="I24" s="9"/>
      <c r="J24" s="9"/>
      <c r="K24" s="9"/>
      <c r="L24" s="9"/>
      <c r="M24" s="31"/>
      <c r="N24" s="27"/>
      <c r="O24" s="37"/>
      <c r="P24" s="34"/>
      <c r="Q24" s="34"/>
      <c r="R24" s="157">
        <f t="shared" si="16"/>
        <v>0</v>
      </c>
      <c r="S24" s="157"/>
      <c r="T24" s="156">
        <f t="shared" si="8"/>
        <v>0</v>
      </c>
      <c r="U24" s="233">
        <v>0.12759999999999999</v>
      </c>
      <c r="V24" s="155">
        <f t="shared" si="9"/>
        <v>0</v>
      </c>
      <c r="W24" s="267">
        <f t="shared" si="10"/>
        <v>0</v>
      </c>
      <c r="X24" s="20"/>
      <c r="Y24" s="20"/>
      <c r="Z24" s="3" t="str">
        <f t="shared" si="11"/>
        <v/>
      </c>
      <c r="AA24" s="4" t="str">
        <f t="shared" si="12"/>
        <v/>
      </c>
      <c r="AB24" s="4" t="str">
        <f t="shared" si="13"/>
        <v/>
      </c>
      <c r="AC24" s="4" t="str">
        <f t="shared" si="14"/>
        <v/>
      </c>
      <c r="AD24" s="29" t="str">
        <f t="shared" si="15"/>
        <v/>
      </c>
    </row>
    <row r="25" spans="1:30" x14ac:dyDescent="0.25">
      <c r="A25" s="5"/>
      <c r="B25" s="6"/>
      <c r="C25" s="6"/>
      <c r="D25" s="153" t="str">
        <f t="shared" si="5"/>
        <v/>
      </c>
      <c r="E25" s="26"/>
      <c r="F25" s="154" t="str">
        <f t="shared" si="6"/>
        <v/>
      </c>
      <c r="G25" s="9"/>
      <c r="H25" s="8"/>
      <c r="I25" s="9"/>
      <c r="J25" s="9"/>
      <c r="K25" s="9"/>
      <c r="L25" s="9"/>
      <c r="M25" s="31"/>
      <c r="N25" s="27"/>
      <c r="O25" s="37"/>
      <c r="P25" s="34"/>
      <c r="Q25" s="34"/>
      <c r="R25" s="157">
        <f t="shared" si="16"/>
        <v>0</v>
      </c>
      <c r="S25" s="157"/>
      <c r="T25" s="156">
        <f t="shared" si="8"/>
        <v>0</v>
      </c>
      <c r="U25" s="233">
        <v>0.12759999999999999</v>
      </c>
      <c r="V25" s="155">
        <f t="shared" si="9"/>
        <v>0</v>
      </c>
      <c r="W25" s="267">
        <f t="shared" si="10"/>
        <v>0</v>
      </c>
      <c r="X25" s="20"/>
      <c r="Y25" s="20"/>
      <c r="Z25" s="3" t="str">
        <f t="shared" si="11"/>
        <v/>
      </c>
      <c r="AA25" s="4" t="str">
        <f t="shared" si="12"/>
        <v/>
      </c>
      <c r="AB25" s="4" t="str">
        <f t="shared" si="13"/>
        <v/>
      </c>
      <c r="AC25" s="4" t="str">
        <f t="shared" si="14"/>
        <v/>
      </c>
      <c r="AD25" s="29" t="str">
        <f t="shared" si="15"/>
        <v/>
      </c>
    </row>
    <row r="26" spans="1:30" x14ac:dyDescent="0.25">
      <c r="A26" s="5"/>
      <c r="B26" s="6"/>
      <c r="C26" s="6"/>
      <c r="D26" s="153" t="str">
        <f t="shared" si="5"/>
        <v/>
      </c>
      <c r="E26" s="26"/>
      <c r="F26" s="154" t="str">
        <f t="shared" si="6"/>
        <v/>
      </c>
      <c r="G26" s="9"/>
      <c r="H26" s="8"/>
      <c r="I26" s="9"/>
      <c r="J26" s="9"/>
      <c r="K26" s="9"/>
      <c r="L26" s="9"/>
      <c r="M26" s="31"/>
      <c r="N26" s="27"/>
      <c r="O26" s="37"/>
      <c r="P26" s="34"/>
      <c r="Q26" s="34"/>
      <c r="R26" s="157">
        <f t="shared" si="16"/>
        <v>0</v>
      </c>
      <c r="S26" s="157"/>
      <c r="T26" s="156">
        <f t="shared" si="8"/>
        <v>0</v>
      </c>
      <c r="U26" s="233">
        <v>0.12759999999999999</v>
      </c>
      <c r="V26" s="155">
        <f t="shared" si="9"/>
        <v>0</v>
      </c>
      <c r="W26" s="267">
        <f t="shared" si="10"/>
        <v>0</v>
      </c>
      <c r="X26" s="20"/>
      <c r="Y26" s="20"/>
      <c r="Z26" s="3" t="str">
        <f t="shared" si="11"/>
        <v/>
      </c>
      <c r="AA26" s="4" t="str">
        <f t="shared" si="12"/>
        <v/>
      </c>
      <c r="AB26" s="4" t="str">
        <f t="shared" si="13"/>
        <v/>
      </c>
      <c r="AC26" s="4" t="str">
        <f t="shared" si="14"/>
        <v/>
      </c>
      <c r="AD26" s="29" t="str">
        <f t="shared" si="15"/>
        <v/>
      </c>
    </row>
    <row r="27" spans="1:30" x14ac:dyDescent="0.25">
      <c r="A27" s="5"/>
      <c r="B27" s="6"/>
      <c r="C27" s="6"/>
      <c r="D27" s="153" t="str">
        <f t="shared" si="5"/>
        <v/>
      </c>
      <c r="E27" s="26"/>
      <c r="F27" s="154" t="str">
        <f t="shared" si="6"/>
        <v/>
      </c>
      <c r="G27" s="9"/>
      <c r="H27" s="8"/>
      <c r="I27" s="9"/>
      <c r="J27" s="9"/>
      <c r="K27" s="9"/>
      <c r="L27" s="9"/>
      <c r="M27" s="31"/>
      <c r="N27" s="27"/>
      <c r="O27" s="37"/>
      <c r="P27" s="34"/>
      <c r="Q27" s="34"/>
      <c r="R27" s="157">
        <f t="shared" si="16"/>
        <v>0</v>
      </c>
      <c r="S27" s="157"/>
      <c r="T27" s="156">
        <f t="shared" si="8"/>
        <v>0</v>
      </c>
      <c r="U27" s="233">
        <v>0.12759999999999999</v>
      </c>
      <c r="V27" s="155">
        <f t="shared" si="9"/>
        <v>0</v>
      </c>
      <c r="W27" s="267">
        <f t="shared" si="10"/>
        <v>0</v>
      </c>
      <c r="X27" s="20"/>
      <c r="Y27" s="20"/>
      <c r="Z27" s="3" t="str">
        <f t="shared" si="11"/>
        <v/>
      </c>
      <c r="AA27" s="4" t="str">
        <f t="shared" si="12"/>
        <v/>
      </c>
      <c r="AB27" s="4" t="str">
        <f t="shared" si="13"/>
        <v/>
      </c>
      <c r="AC27" s="4" t="str">
        <f t="shared" si="14"/>
        <v/>
      </c>
      <c r="AD27" s="29" t="str">
        <f t="shared" si="15"/>
        <v/>
      </c>
    </row>
    <row r="28" spans="1:30" x14ac:dyDescent="0.25">
      <c r="A28" s="5"/>
      <c r="B28" s="6"/>
      <c r="C28" s="6"/>
      <c r="D28" s="153" t="str">
        <f t="shared" si="5"/>
        <v/>
      </c>
      <c r="E28" s="26"/>
      <c r="F28" s="154" t="str">
        <f t="shared" si="6"/>
        <v/>
      </c>
      <c r="G28" s="9"/>
      <c r="H28" s="8"/>
      <c r="I28" s="9"/>
      <c r="J28" s="9"/>
      <c r="K28" s="9"/>
      <c r="L28" s="9"/>
      <c r="M28" s="31"/>
      <c r="N28" s="27"/>
      <c r="O28" s="37"/>
      <c r="P28" s="34"/>
      <c r="Q28" s="34"/>
      <c r="R28" s="157">
        <f t="shared" si="16"/>
        <v>0</v>
      </c>
      <c r="S28" s="157"/>
      <c r="T28" s="156">
        <f t="shared" si="8"/>
        <v>0</v>
      </c>
      <c r="U28" s="233">
        <v>0.12759999999999999</v>
      </c>
      <c r="V28" s="155">
        <f t="shared" si="9"/>
        <v>0</v>
      </c>
      <c r="W28" s="267">
        <f t="shared" si="10"/>
        <v>0</v>
      </c>
      <c r="X28" s="20"/>
      <c r="Y28" s="19"/>
      <c r="Z28" s="3" t="str">
        <f t="shared" si="11"/>
        <v/>
      </c>
      <c r="AA28" s="4" t="str">
        <f t="shared" si="12"/>
        <v/>
      </c>
      <c r="AB28" s="4" t="str">
        <f t="shared" si="13"/>
        <v/>
      </c>
      <c r="AC28" s="4" t="str">
        <f t="shared" si="14"/>
        <v/>
      </c>
      <c r="AD28" s="29" t="str">
        <f t="shared" si="15"/>
        <v/>
      </c>
    </row>
    <row r="29" spans="1:30" x14ac:dyDescent="0.25">
      <c r="A29" s="5"/>
      <c r="B29" s="6"/>
      <c r="C29" s="6"/>
      <c r="D29" s="153" t="str">
        <f t="shared" si="5"/>
        <v/>
      </c>
      <c r="E29" s="26"/>
      <c r="F29" s="154" t="str">
        <f t="shared" si="6"/>
        <v/>
      </c>
      <c r="G29" s="7"/>
      <c r="H29" s="8"/>
      <c r="I29" s="9"/>
      <c r="J29" s="9"/>
      <c r="K29" s="9"/>
      <c r="L29" s="9"/>
      <c r="M29" s="31"/>
      <c r="N29" s="27"/>
      <c r="O29" s="37"/>
      <c r="P29" s="34"/>
      <c r="Q29" s="34"/>
      <c r="R29" s="157">
        <f t="shared" si="7"/>
        <v>0</v>
      </c>
      <c r="S29" s="157"/>
      <c r="T29" s="156">
        <f t="shared" si="8"/>
        <v>0</v>
      </c>
      <c r="U29" s="233">
        <v>0.12759999999999999</v>
      </c>
      <c r="V29" s="155">
        <f t="shared" si="9"/>
        <v>0</v>
      </c>
      <c r="W29" s="267">
        <f t="shared" si="10"/>
        <v>0</v>
      </c>
      <c r="Y29" s="21"/>
      <c r="Z29" s="3" t="str">
        <f t="shared" si="11"/>
        <v/>
      </c>
      <c r="AA29" s="4" t="str">
        <f t="shared" si="12"/>
        <v/>
      </c>
      <c r="AB29" s="4" t="str">
        <f t="shared" si="13"/>
        <v/>
      </c>
      <c r="AC29" s="4" t="str">
        <f t="shared" si="14"/>
        <v/>
      </c>
      <c r="AD29" s="29" t="str">
        <f t="shared" si="15"/>
        <v/>
      </c>
    </row>
    <row r="30" spans="1:30" x14ac:dyDescent="0.25">
      <c r="A30" s="5"/>
      <c r="B30" s="6"/>
      <c r="C30" s="6"/>
      <c r="D30" s="153" t="str">
        <f t="shared" si="5"/>
        <v/>
      </c>
      <c r="E30" s="26"/>
      <c r="F30" s="154" t="str">
        <f t="shared" si="6"/>
        <v/>
      </c>
      <c r="G30" s="7"/>
      <c r="H30" s="8"/>
      <c r="I30" s="9"/>
      <c r="J30" s="9"/>
      <c r="K30" s="9"/>
      <c r="L30" s="9"/>
      <c r="M30" s="31"/>
      <c r="N30" s="27"/>
      <c r="O30" s="37"/>
      <c r="P30" s="34"/>
      <c r="Q30" s="34"/>
      <c r="R30" s="157">
        <f t="shared" si="7"/>
        <v>0</v>
      </c>
      <c r="S30" s="157"/>
      <c r="T30" s="156">
        <f t="shared" si="8"/>
        <v>0</v>
      </c>
      <c r="U30" s="233">
        <v>0.12759999999999999</v>
      </c>
      <c r="V30" s="155">
        <f t="shared" si="9"/>
        <v>0</v>
      </c>
      <c r="W30" s="267">
        <f t="shared" si="10"/>
        <v>0</v>
      </c>
      <c r="Z30" s="3" t="str">
        <f t="shared" si="11"/>
        <v/>
      </c>
      <c r="AA30" s="4" t="str">
        <f t="shared" si="12"/>
        <v/>
      </c>
      <c r="AB30" s="4" t="str">
        <f t="shared" si="13"/>
        <v/>
      </c>
      <c r="AC30" s="4" t="str">
        <f t="shared" si="14"/>
        <v/>
      </c>
      <c r="AD30" s="29" t="str">
        <f t="shared" si="15"/>
        <v/>
      </c>
    </row>
    <row r="31" spans="1:30" x14ac:dyDescent="0.25">
      <c r="A31" s="5"/>
      <c r="B31" s="6"/>
      <c r="C31" s="6"/>
      <c r="D31" s="153" t="str">
        <f t="shared" si="5"/>
        <v/>
      </c>
      <c r="E31" s="26"/>
      <c r="F31" s="154" t="str">
        <f t="shared" si="6"/>
        <v/>
      </c>
      <c r="G31" s="9"/>
      <c r="H31" s="8"/>
      <c r="I31" s="9"/>
      <c r="J31" s="9"/>
      <c r="K31" s="9"/>
      <c r="L31" s="9"/>
      <c r="M31" s="31"/>
      <c r="N31" s="27"/>
      <c r="O31" s="37"/>
      <c r="P31" s="34"/>
      <c r="Q31" s="34"/>
      <c r="R31" s="157">
        <f t="shared" si="7"/>
        <v>0</v>
      </c>
      <c r="S31" s="157"/>
      <c r="T31" s="156">
        <f t="shared" si="8"/>
        <v>0</v>
      </c>
      <c r="U31" s="233">
        <v>0.12759999999999999</v>
      </c>
      <c r="V31" s="155">
        <f t="shared" si="9"/>
        <v>0</v>
      </c>
      <c r="W31" s="267">
        <f t="shared" si="10"/>
        <v>0</v>
      </c>
      <c r="Z31" s="3" t="str">
        <f t="shared" si="11"/>
        <v/>
      </c>
      <c r="AA31" s="4" t="str">
        <f t="shared" si="12"/>
        <v/>
      </c>
      <c r="AB31" s="4" t="str">
        <f t="shared" si="13"/>
        <v/>
      </c>
      <c r="AC31" s="4" t="str">
        <f t="shared" si="14"/>
        <v/>
      </c>
      <c r="AD31" s="29" t="str">
        <f t="shared" si="15"/>
        <v/>
      </c>
    </row>
    <row r="32" spans="1:30" x14ac:dyDescent="0.25">
      <c r="A32" s="5"/>
      <c r="B32" s="6"/>
      <c r="C32" s="6"/>
      <c r="D32" s="153" t="str">
        <f t="shared" si="5"/>
        <v/>
      </c>
      <c r="E32" s="26"/>
      <c r="F32" s="154" t="str">
        <f t="shared" si="6"/>
        <v/>
      </c>
      <c r="G32" s="9"/>
      <c r="H32" s="8"/>
      <c r="I32" s="9"/>
      <c r="J32" s="9"/>
      <c r="K32" s="9"/>
      <c r="L32" s="9"/>
      <c r="M32" s="31"/>
      <c r="N32" s="27"/>
      <c r="O32" s="37"/>
      <c r="P32" s="34"/>
      <c r="Q32" s="34"/>
      <c r="R32" s="157">
        <f t="shared" si="7"/>
        <v>0</v>
      </c>
      <c r="S32" s="157"/>
      <c r="T32" s="156">
        <f t="shared" si="8"/>
        <v>0</v>
      </c>
      <c r="U32" s="233">
        <v>0.12759999999999999</v>
      </c>
      <c r="V32" s="155">
        <f t="shared" si="9"/>
        <v>0</v>
      </c>
      <c r="W32" s="267">
        <f t="shared" si="10"/>
        <v>0</v>
      </c>
      <c r="Z32" s="3" t="str">
        <f t="shared" si="11"/>
        <v/>
      </c>
      <c r="AA32" s="4" t="str">
        <f t="shared" si="12"/>
        <v/>
      </c>
      <c r="AB32" s="4" t="str">
        <f t="shared" si="13"/>
        <v/>
      </c>
      <c r="AC32" s="4" t="str">
        <f t="shared" si="14"/>
        <v/>
      </c>
      <c r="AD32" s="29" t="str">
        <f t="shared" si="15"/>
        <v/>
      </c>
    </row>
    <row r="33" spans="1:30" x14ac:dyDescent="0.25">
      <c r="A33" s="5"/>
      <c r="B33" s="6"/>
      <c r="C33" s="6"/>
      <c r="D33" s="153" t="str">
        <f t="shared" si="5"/>
        <v/>
      </c>
      <c r="E33" s="26"/>
      <c r="F33" s="154" t="str">
        <f t="shared" si="6"/>
        <v/>
      </c>
      <c r="G33" s="9"/>
      <c r="H33" s="8"/>
      <c r="I33" s="9"/>
      <c r="J33" s="9"/>
      <c r="K33" s="9"/>
      <c r="L33" s="9"/>
      <c r="M33" s="31"/>
      <c r="N33" s="27"/>
      <c r="O33" s="37"/>
      <c r="P33" s="34"/>
      <c r="Q33" s="34"/>
      <c r="R33" s="157">
        <f t="shared" si="7"/>
        <v>0</v>
      </c>
      <c r="S33" s="157"/>
      <c r="T33" s="156">
        <f t="shared" si="8"/>
        <v>0</v>
      </c>
      <c r="U33" s="233">
        <v>0.12759999999999999</v>
      </c>
      <c r="V33" s="155">
        <f t="shared" si="9"/>
        <v>0</v>
      </c>
      <c r="W33" s="267">
        <f t="shared" si="10"/>
        <v>0</v>
      </c>
      <c r="Z33" s="3" t="str">
        <f t="shared" si="11"/>
        <v/>
      </c>
      <c r="AA33" s="4" t="str">
        <f t="shared" si="12"/>
        <v/>
      </c>
      <c r="AB33" s="4" t="str">
        <f t="shared" si="13"/>
        <v/>
      </c>
      <c r="AC33" s="4" t="str">
        <f t="shared" si="14"/>
        <v/>
      </c>
      <c r="AD33" s="29" t="str">
        <f t="shared" si="15"/>
        <v/>
      </c>
    </row>
    <row r="34" spans="1:30" x14ac:dyDescent="0.25">
      <c r="A34" s="5"/>
      <c r="B34" s="6"/>
      <c r="C34" s="6"/>
      <c r="D34" s="153" t="str">
        <f t="shared" si="5"/>
        <v/>
      </c>
      <c r="E34" s="26"/>
      <c r="F34" s="154" t="str">
        <f t="shared" si="6"/>
        <v/>
      </c>
      <c r="G34" s="9"/>
      <c r="H34" s="8"/>
      <c r="I34" s="9"/>
      <c r="J34" s="9"/>
      <c r="K34" s="9"/>
      <c r="L34" s="9"/>
      <c r="M34" s="31"/>
      <c r="N34" s="27"/>
      <c r="O34" s="37"/>
      <c r="P34" s="34"/>
      <c r="Q34" s="34"/>
      <c r="R34" s="157">
        <f t="shared" si="7"/>
        <v>0</v>
      </c>
      <c r="S34" s="157"/>
      <c r="T34" s="156">
        <f t="shared" si="8"/>
        <v>0</v>
      </c>
      <c r="U34" s="233">
        <v>0.12759999999999999</v>
      </c>
      <c r="V34" s="155">
        <f t="shared" si="9"/>
        <v>0</v>
      </c>
      <c r="W34" s="267">
        <f t="shared" si="10"/>
        <v>0</v>
      </c>
      <c r="Z34" s="3" t="str">
        <f t="shared" si="11"/>
        <v/>
      </c>
      <c r="AA34" s="4" t="str">
        <f t="shared" si="12"/>
        <v/>
      </c>
      <c r="AB34" s="4" t="str">
        <f t="shared" si="13"/>
        <v/>
      </c>
      <c r="AC34" s="4" t="str">
        <f t="shared" si="14"/>
        <v/>
      </c>
      <c r="AD34" s="29" t="str">
        <f t="shared" si="15"/>
        <v/>
      </c>
    </row>
    <row r="35" spans="1:30" x14ac:dyDescent="0.25">
      <c r="A35" s="5"/>
      <c r="B35" s="6"/>
      <c r="C35" s="6"/>
      <c r="D35" s="153" t="str">
        <f t="shared" si="5"/>
        <v/>
      </c>
      <c r="E35" s="26"/>
      <c r="F35" s="154" t="str">
        <f t="shared" si="6"/>
        <v/>
      </c>
      <c r="G35" s="9"/>
      <c r="H35" s="8"/>
      <c r="I35" s="9"/>
      <c r="J35" s="9"/>
      <c r="K35" s="9"/>
      <c r="L35" s="9"/>
      <c r="M35" s="31"/>
      <c r="N35" s="27"/>
      <c r="O35" s="37"/>
      <c r="P35" s="34"/>
      <c r="Q35" s="34"/>
      <c r="R35" s="157">
        <f t="shared" si="7"/>
        <v>0</v>
      </c>
      <c r="S35" s="157"/>
      <c r="T35" s="156">
        <f t="shared" si="8"/>
        <v>0</v>
      </c>
      <c r="U35" s="233">
        <v>0.12759999999999999</v>
      </c>
      <c r="V35" s="155">
        <f t="shared" si="9"/>
        <v>0</v>
      </c>
      <c r="W35" s="267">
        <f t="shared" si="10"/>
        <v>0</v>
      </c>
      <c r="Z35" s="3" t="str">
        <f t="shared" si="11"/>
        <v/>
      </c>
      <c r="AA35" s="4" t="str">
        <f t="shared" si="12"/>
        <v/>
      </c>
      <c r="AB35" s="4" t="str">
        <f t="shared" si="13"/>
        <v/>
      </c>
      <c r="AC35" s="4" t="str">
        <f t="shared" si="14"/>
        <v/>
      </c>
      <c r="AD35" s="29" t="str">
        <f t="shared" si="15"/>
        <v/>
      </c>
    </row>
    <row r="36" spans="1:30" x14ac:dyDescent="0.25">
      <c r="A36" s="5"/>
      <c r="B36" s="6"/>
      <c r="C36" s="6"/>
      <c r="D36" s="153" t="str">
        <f t="shared" si="5"/>
        <v/>
      </c>
      <c r="E36" s="26"/>
      <c r="F36" s="154" t="str">
        <f t="shared" si="6"/>
        <v/>
      </c>
      <c r="G36" s="9"/>
      <c r="H36" s="8"/>
      <c r="I36" s="9"/>
      <c r="J36" s="9"/>
      <c r="K36" s="9"/>
      <c r="L36" s="9"/>
      <c r="M36" s="31"/>
      <c r="N36" s="27"/>
      <c r="O36" s="37"/>
      <c r="P36" s="34"/>
      <c r="Q36" s="34"/>
      <c r="R36" s="157">
        <f t="shared" si="7"/>
        <v>0</v>
      </c>
      <c r="S36" s="157"/>
      <c r="T36" s="156">
        <f t="shared" si="8"/>
        <v>0</v>
      </c>
      <c r="U36" s="233">
        <v>0.12759999999999999</v>
      </c>
      <c r="V36" s="155">
        <f t="shared" si="9"/>
        <v>0</v>
      </c>
      <c r="W36" s="267">
        <f t="shared" si="10"/>
        <v>0</v>
      </c>
      <c r="Z36" s="3" t="str">
        <f t="shared" si="11"/>
        <v/>
      </c>
      <c r="AA36" s="4" t="str">
        <f t="shared" si="12"/>
        <v/>
      </c>
      <c r="AB36" s="4" t="str">
        <f t="shared" si="13"/>
        <v/>
      </c>
      <c r="AC36" s="4" t="str">
        <f t="shared" si="14"/>
        <v/>
      </c>
      <c r="AD36" s="29" t="str">
        <f t="shared" si="15"/>
        <v/>
      </c>
    </row>
    <row r="37" spans="1:30" x14ac:dyDescent="0.25">
      <c r="A37" s="5"/>
      <c r="B37" s="6"/>
      <c r="C37" s="6"/>
      <c r="D37" s="153" t="str">
        <f t="shared" si="5"/>
        <v/>
      </c>
      <c r="E37" s="26"/>
      <c r="F37" s="154" t="str">
        <f t="shared" si="6"/>
        <v/>
      </c>
      <c r="G37" s="7"/>
      <c r="H37" s="8"/>
      <c r="I37" s="9"/>
      <c r="J37" s="9"/>
      <c r="K37" s="9"/>
      <c r="L37" s="9"/>
      <c r="M37" s="31"/>
      <c r="N37" s="27"/>
      <c r="O37" s="37"/>
      <c r="P37" s="34"/>
      <c r="Q37" s="34"/>
      <c r="R37" s="157">
        <f t="shared" ref="R37:R43" si="17">O37+P37+Q37</f>
        <v>0</v>
      </c>
      <c r="S37" s="157"/>
      <c r="T37" s="156">
        <f t="shared" si="8"/>
        <v>0</v>
      </c>
      <c r="U37" s="233">
        <v>0.12759999999999999</v>
      </c>
      <c r="V37" s="155">
        <f t="shared" si="9"/>
        <v>0</v>
      </c>
      <c r="W37" s="267">
        <f t="shared" si="10"/>
        <v>0</v>
      </c>
      <c r="Z37" s="3" t="str">
        <f t="shared" si="11"/>
        <v/>
      </c>
      <c r="AA37" s="4" t="str">
        <f t="shared" si="12"/>
        <v/>
      </c>
      <c r="AB37" s="4" t="str">
        <f t="shared" si="13"/>
        <v/>
      </c>
      <c r="AC37" s="4" t="str">
        <f t="shared" si="14"/>
        <v/>
      </c>
      <c r="AD37" s="29" t="str">
        <f t="shared" si="15"/>
        <v/>
      </c>
    </row>
    <row r="38" spans="1:30" x14ac:dyDescent="0.25">
      <c r="A38" s="5"/>
      <c r="B38" s="6"/>
      <c r="C38" s="6"/>
      <c r="D38" s="153" t="str">
        <f t="shared" si="5"/>
        <v/>
      </c>
      <c r="E38" s="26"/>
      <c r="F38" s="154" t="str">
        <f t="shared" si="6"/>
        <v/>
      </c>
      <c r="G38" s="7"/>
      <c r="H38" s="8"/>
      <c r="I38" s="9"/>
      <c r="J38" s="9"/>
      <c r="K38" s="9"/>
      <c r="L38" s="9"/>
      <c r="M38" s="31"/>
      <c r="N38" s="27"/>
      <c r="O38" s="37"/>
      <c r="P38" s="34"/>
      <c r="Q38" s="34"/>
      <c r="R38" s="157">
        <f t="shared" si="17"/>
        <v>0</v>
      </c>
      <c r="S38" s="157"/>
      <c r="T38" s="156">
        <f t="shared" si="8"/>
        <v>0</v>
      </c>
      <c r="U38" s="233">
        <v>0.12759999999999999</v>
      </c>
      <c r="V38" s="155">
        <f t="shared" si="9"/>
        <v>0</v>
      </c>
      <c r="W38" s="267">
        <f t="shared" si="10"/>
        <v>0</v>
      </c>
      <c r="Z38" s="3" t="str">
        <f t="shared" si="11"/>
        <v/>
      </c>
      <c r="AA38" s="4" t="str">
        <f t="shared" si="12"/>
        <v/>
      </c>
      <c r="AB38" s="4" t="str">
        <f t="shared" si="13"/>
        <v/>
      </c>
      <c r="AC38" s="4" t="str">
        <f t="shared" si="14"/>
        <v/>
      </c>
      <c r="AD38" s="29" t="str">
        <f t="shared" si="15"/>
        <v/>
      </c>
    </row>
    <row r="39" spans="1:30" x14ac:dyDescent="0.25">
      <c r="A39" s="5"/>
      <c r="B39" s="6"/>
      <c r="C39" s="6"/>
      <c r="D39" s="153" t="str">
        <f t="shared" si="5"/>
        <v/>
      </c>
      <c r="E39" s="26"/>
      <c r="F39" s="154" t="str">
        <f t="shared" si="6"/>
        <v/>
      </c>
      <c r="G39" s="9"/>
      <c r="H39" s="8"/>
      <c r="I39" s="9"/>
      <c r="J39" s="9"/>
      <c r="K39" s="9"/>
      <c r="L39" s="9"/>
      <c r="M39" s="31"/>
      <c r="N39" s="27"/>
      <c r="O39" s="37"/>
      <c r="P39" s="34"/>
      <c r="Q39" s="34"/>
      <c r="R39" s="157">
        <f t="shared" si="17"/>
        <v>0</v>
      </c>
      <c r="S39" s="157"/>
      <c r="T39" s="156">
        <f t="shared" si="8"/>
        <v>0</v>
      </c>
      <c r="U39" s="233">
        <v>0.12759999999999999</v>
      </c>
      <c r="V39" s="155">
        <f t="shared" si="9"/>
        <v>0</v>
      </c>
      <c r="W39" s="267">
        <f t="shared" si="10"/>
        <v>0</v>
      </c>
      <c r="Z39" s="3" t="str">
        <f t="shared" si="11"/>
        <v/>
      </c>
      <c r="AA39" s="4" t="str">
        <f t="shared" si="12"/>
        <v/>
      </c>
      <c r="AB39" s="4" t="str">
        <f t="shared" si="13"/>
        <v/>
      </c>
      <c r="AC39" s="4" t="str">
        <f t="shared" si="14"/>
        <v/>
      </c>
      <c r="AD39" s="29" t="str">
        <f t="shared" si="15"/>
        <v/>
      </c>
    </row>
    <row r="40" spans="1:30" x14ac:dyDescent="0.25">
      <c r="A40" s="5"/>
      <c r="B40" s="6"/>
      <c r="C40" s="6"/>
      <c r="D40" s="153" t="str">
        <f t="shared" si="5"/>
        <v/>
      </c>
      <c r="E40" s="26"/>
      <c r="F40" s="154" t="str">
        <f t="shared" si="6"/>
        <v/>
      </c>
      <c r="G40" s="9"/>
      <c r="H40" s="8"/>
      <c r="I40" s="9"/>
      <c r="J40" s="9"/>
      <c r="K40" s="9"/>
      <c r="L40" s="9"/>
      <c r="M40" s="31"/>
      <c r="N40" s="27"/>
      <c r="O40" s="37"/>
      <c r="P40" s="34"/>
      <c r="Q40" s="34"/>
      <c r="R40" s="157">
        <f t="shared" si="17"/>
        <v>0</v>
      </c>
      <c r="S40" s="157"/>
      <c r="T40" s="156">
        <f t="shared" si="8"/>
        <v>0</v>
      </c>
      <c r="U40" s="233">
        <v>0.12759999999999999</v>
      </c>
      <c r="V40" s="155">
        <f t="shared" si="9"/>
        <v>0</v>
      </c>
      <c r="W40" s="267">
        <f t="shared" si="10"/>
        <v>0</v>
      </c>
      <c r="Z40" s="3" t="str">
        <f t="shared" si="11"/>
        <v/>
      </c>
      <c r="AA40" s="4" t="str">
        <f t="shared" si="12"/>
        <v/>
      </c>
      <c r="AB40" s="4" t="str">
        <f t="shared" si="13"/>
        <v/>
      </c>
      <c r="AC40" s="4" t="str">
        <f t="shared" si="14"/>
        <v/>
      </c>
      <c r="AD40" s="29" t="str">
        <f t="shared" si="15"/>
        <v/>
      </c>
    </row>
    <row r="41" spans="1:30" x14ac:dyDescent="0.25">
      <c r="A41" s="5"/>
      <c r="B41" s="6"/>
      <c r="C41" s="6"/>
      <c r="D41" s="153" t="str">
        <f t="shared" si="5"/>
        <v/>
      </c>
      <c r="E41" s="26"/>
      <c r="F41" s="154" t="str">
        <f t="shared" si="6"/>
        <v/>
      </c>
      <c r="G41" s="9"/>
      <c r="H41" s="8"/>
      <c r="I41" s="9"/>
      <c r="J41" s="9"/>
      <c r="K41" s="9"/>
      <c r="L41" s="9"/>
      <c r="M41" s="31"/>
      <c r="N41" s="27"/>
      <c r="O41" s="37"/>
      <c r="P41" s="34"/>
      <c r="Q41" s="34"/>
      <c r="R41" s="157">
        <f t="shared" si="17"/>
        <v>0</v>
      </c>
      <c r="S41" s="157"/>
      <c r="T41" s="156">
        <f t="shared" si="8"/>
        <v>0</v>
      </c>
      <c r="U41" s="233">
        <v>0.12759999999999999</v>
      </c>
      <c r="V41" s="155">
        <f t="shared" si="9"/>
        <v>0</v>
      </c>
      <c r="W41" s="267">
        <f t="shared" si="10"/>
        <v>0</v>
      </c>
      <c r="Z41" s="3" t="str">
        <f t="shared" si="11"/>
        <v/>
      </c>
      <c r="AA41" s="4" t="str">
        <f t="shared" si="12"/>
        <v/>
      </c>
      <c r="AB41" s="4" t="str">
        <f t="shared" si="13"/>
        <v/>
      </c>
      <c r="AC41" s="4" t="str">
        <f t="shared" si="14"/>
        <v/>
      </c>
      <c r="AD41" s="29" t="str">
        <f t="shared" si="15"/>
        <v/>
      </c>
    </row>
    <row r="42" spans="1:30" x14ac:dyDescent="0.25">
      <c r="A42" s="5"/>
      <c r="B42" s="6"/>
      <c r="C42" s="6"/>
      <c r="D42" s="153" t="str">
        <f t="shared" si="5"/>
        <v/>
      </c>
      <c r="E42" s="26"/>
      <c r="F42" s="154" t="str">
        <f t="shared" si="6"/>
        <v/>
      </c>
      <c r="G42" s="9"/>
      <c r="H42" s="8"/>
      <c r="I42" s="9"/>
      <c r="J42" s="9"/>
      <c r="K42" s="9"/>
      <c r="L42" s="9"/>
      <c r="M42" s="31"/>
      <c r="N42" s="27"/>
      <c r="O42" s="37"/>
      <c r="P42" s="34"/>
      <c r="Q42" s="34"/>
      <c r="R42" s="157">
        <f t="shared" si="17"/>
        <v>0</v>
      </c>
      <c r="S42" s="157"/>
      <c r="T42" s="156">
        <f t="shared" si="8"/>
        <v>0</v>
      </c>
      <c r="U42" s="233">
        <v>0.12759999999999999</v>
      </c>
      <c r="V42" s="155">
        <f t="shared" si="9"/>
        <v>0</v>
      </c>
      <c r="W42" s="267">
        <f t="shared" si="10"/>
        <v>0</v>
      </c>
      <c r="Z42" s="3" t="str">
        <f t="shared" si="11"/>
        <v/>
      </c>
      <c r="AA42" s="4" t="str">
        <f t="shared" si="12"/>
        <v/>
      </c>
      <c r="AB42" s="4" t="str">
        <f t="shared" si="13"/>
        <v/>
      </c>
      <c r="AC42" s="4" t="str">
        <f t="shared" si="14"/>
        <v/>
      </c>
      <c r="AD42" s="29" t="str">
        <f t="shared" si="15"/>
        <v/>
      </c>
    </row>
    <row r="43" spans="1:30" x14ac:dyDescent="0.25">
      <c r="A43" s="5"/>
      <c r="B43" s="6"/>
      <c r="C43" s="6"/>
      <c r="D43" s="153" t="str">
        <f t="shared" si="5"/>
        <v/>
      </c>
      <c r="E43" s="26"/>
      <c r="F43" s="154" t="str">
        <f t="shared" si="6"/>
        <v/>
      </c>
      <c r="G43" s="9"/>
      <c r="H43" s="8"/>
      <c r="I43" s="9"/>
      <c r="J43" s="9"/>
      <c r="K43" s="9"/>
      <c r="L43" s="9"/>
      <c r="M43" s="31"/>
      <c r="N43" s="27"/>
      <c r="O43" s="37"/>
      <c r="P43" s="34"/>
      <c r="Q43" s="34"/>
      <c r="R43" s="157">
        <f t="shared" si="17"/>
        <v>0</v>
      </c>
      <c r="S43" s="157"/>
      <c r="T43" s="156">
        <f t="shared" si="8"/>
        <v>0</v>
      </c>
      <c r="U43" s="233">
        <v>0.12759999999999999</v>
      </c>
      <c r="V43" s="155">
        <f t="shared" si="9"/>
        <v>0</v>
      </c>
      <c r="W43" s="267">
        <f t="shared" si="10"/>
        <v>0</v>
      </c>
      <c r="Z43" s="3" t="str">
        <f t="shared" si="11"/>
        <v/>
      </c>
      <c r="AA43" s="4" t="str">
        <f t="shared" si="12"/>
        <v/>
      </c>
      <c r="AB43" s="4" t="str">
        <f t="shared" si="13"/>
        <v/>
      </c>
      <c r="AC43" s="4" t="str">
        <f t="shared" si="14"/>
        <v/>
      </c>
      <c r="AD43" s="29" t="str">
        <f t="shared" si="15"/>
        <v/>
      </c>
    </row>
    <row r="44" spans="1:30" x14ac:dyDescent="0.25">
      <c r="A44" s="5"/>
      <c r="B44" s="6"/>
      <c r="C44" s="6"/>
      <c r="D44" s="153" t="str">
        <f t="shared" si="5"/>
        <v/>
      </c>
      <c r="E44" s="26"/>
      <c r="F44" s="154" t="str">
        <f t="shared" si="6"/>
        <v/>
      </c>
      <c r="G44" s="9"/>
      <c r="H44" s="8"/>
      <c r="I44" s="9"/>
      <c r="J44" s="9"/>
      <c r="K44" s="9"/>
      <c r="L44" s="9"/>
      <c r="M44" s="31"/>
      <c r="N44" s="33"/>
      <c r="O44" s="37"/>
      <c r="P44" s="34"/>
      <c r="Q44" s="34"/>
      <c r="R44" s="157">
        <f t="shared" si="7"/>
        <v>0</v>
      </c>
      <c r="S44" s="157"/>
      <c r="T44" s="156">
        <f t="shared" si="8"/>
        <v>0</v>
      </c>
      <c r="U44" s="233">
        <v>0.12759999999999999</v>
      </c>
      <c r="V44" s="155">
        <f t="shared" si="9"/>
        <v>0</v>
      </c>
      <c r="W44" s="267">
        <f t="shared" si="10"/>
        <v>0</v>
      </c>
      <c r="Z44" s="3" t="str">
        <f t="shared" si="11"/>
        <v/>
      </c>
      <c r="AA44" s="4" t="str">
        <f t="shared" si="12"/>
        <v/>
      </c>
      <c r="AB44" s="4" t="str">
        <f t="shared" si="13"/>
        <v/>
      </c>
      <c r="AC44" s="4" t="str">
        <f t="shared" si="14"/>
        <v/>
      </c>
      <c r="AD44" s="29" t="str">
        <f t="shared" si="15"/>
        <v/>
      </c>
    </row>
    <row r="45" spans="1:30" ht="15.75" thickBot="1" x14ac:dyDescent="0.3">
      <c r="A45" s="268"/>
      <c r="B45" s="269"/>
      <c r="C45" s="269"/>
      <c r="D45" s="270" t="str">
        <f t="shared" si="5"/>
        <v/>
      </c>
      <c r="E45" s="271"/>
      <c r="F45" s="328" t="str">
        <f t="shared" si="6"/>
        <v/>
      </c>
      <c r="G45" s="272"/>
      <c r="H45" s="273"/>
      <c r="I45" s="272"/>
      <c r="J45" s="272"/>
      <c r="K45" s="272"/>
      <c r="L45" s="272"/>
      <c r="M45" s="274"/>
      <c r="N45" s="275"/>
      <c r="O45" s="276"/>
      <c r="P45" s="277"/>
      <c r="Q45" s="277"/>
      <c r="R45" s="278">
        <f t="shared" si="7"/>
        <v>0</v>
      </c>
      <c r="S45" s="278"/>
      <c r="T45" s="279">
        <f t="shared" si="8"/>
        <v>0</v>
      </c>
      <c r="U45" s="280">
        <v>0.12759999999999999</v>
      </c>
      <c r="V45" s="329">
        <f t="shared" si="9"/>
        <v>0</v>
      </c>
      <c r="W45" s="330">
        <f t="shared" si="10"/>
        <v>0</v>
      </c>
      <c r="Y45" s="21"/>
      <c r="Z45" s="3" t="str">
        <f t="shared" si="11"/>
        <v/>
      </c>
      <c r="AA45" s="4" t="str">
        <f t="shared" si="12"/>
        <v/>
      </c>
      <c r="AB45" s="4" t="str">
        <f t="shared" si="13"/>
        <v/>
      </c>
      <c r="AC45" s="30" t="str">
        <f t="shared" si="14"/>
        <v/>
      </c>
      <c r="AD45" s="29" t="str">
        <f t="shared" si="15"/>
        <v/>
      </c>
    </row>
    <row r="46" spans="1:30" ht="16.5" thickTop="1" thickBot="1" x14ac:dyDescent="0.3">
      <c r="B46" s="22"/>
      <c r="C46" s="22" t="s">
        <v>46</v>
      </c>
      <c r="D46" s="322">
        <f>SUM(D9:D45)</f>
        <v>0</v>
      </c>
      <c r="E46" s="323">
        <f>SUM(E9:E45)</f>
        <v>0</v>
      </c>
      <c r="G46" s="324">
        <f t="shared" ref="G46:L46" si="18">SUM(G9:G45)</f>
        <v>0</v>
      </c>
      <c r="H46" s="325">
        <f t="shared" si="18"/>
        <v>0</v>
      </c>
      <c r="I46" s="264">
        <f t="shared" si="18"/>
        <v>0</v>
      </c>
      <c r="J46" s="326">
        <f t="shared" si="18"/>
        <v>0</v>
      </c>
      <c r="K46" s="264">
        <f t="shared" si="18"/>
        <v>0</v>
      </c>
      <c r="L46" s="326">
        <f t="shared" si="18"/>
        <v>0</v>
      </c>
      <c r="M46" s="23"/>
      <c r="N46" s="24"/>
      <c r="O46" s="484" t="s">
        <v>46</v>
      </c>
      <c r="P46" s="484"/>
      <c r="Q46" s="484"/>
      <c r="R46" s="264">
        <f>SUM(R9:R45)</f>
        <v>0</v>
      </c>
      <c r="S46" s="265"/>
      <c r="T46" s="266">
        <f>SUM(T9:T45)</f>
        <v>0</v>
      </c>
      <c r="U46" s="225" t="s">
        <v>48</v>
      </c>
      <c r="V46" s="327">
        <f>SUM(V9:V45)</f>
        <v>0</v>
      </c>
      <c r="W46" s="266">
        <f>SUM(W9:W45)</f>
        <v>0</v>
      </c>
      <c r="Z46" s="25">
        <f>SUM(Z9:Z45)</f>
        <v>0</v>
      </c>
      <c r="AA46" s="25">
        <f>SUM(AA9:AA45)</f>
        <v>0</v>
      </c>
      <c r="AB46" s="25">
        <f>SUM(AB9:AB45)</f>
        <v>0</v>
      </c>
      <c r="AC46" s="25">
        <f>SUM(AC9:AC45)</f>
        <v>0</v>
      </c>
      <c r="AD46" s="25">
        <f>SUM(AD9:AD45)</f>
        <v>0</v>
      </c>
    </row>
  </sheetData>
  <sheetProtection formatCells="0" formatColumns="0" formatRows="0" selectLockedCells="1"/>
  <mergeCells count="23">
    <mergeCell ref="A1:J1"/>
    <mergeCell ref="B5:C5"/>
    <mergeCell ref="Z7:AD7"/>
    <mergeCell ref="A2:D2"/>
    <mergeCell ref="B4:I4"/>
    <mergeCell ref="B7:B8"/>
    <mergeCell ref="D7:D8"/>
    <mergeCell ref="E7:E8"/>
    <mergeCell ref="K7:L7"/>
    <mergeCell ref="I7:J7"/>
    <mergeCell ref="G7:H7"/>
    <mergeCell ref="F7:F8"/>
    <mergeCell ref="A7:A8"/>
    <mergeCell ref="C7:C8"/>
    <mergeCell ref="S7:S8"/>
    <mergeCell ref="O46:Q46"/>
    <mergeCell ref="W7:W8"/>
    <mergeCell ref="M7:M8"/>
    <mergeCell ref="N7:N8"/>
    <mergeCell ref="V7:V8"/>
    <mergeCell ref="U7:U8"/>
    <mergeCell ref="T7:T8"/>
    <mergeCell ref="O7:R7"/>
  </mergeCells>
  <conditionalFormatting sqref="U9:U45">
    <cfRule type="cellIs" dxfId="0" priority="1" stopIfTrue="1" operator="notEqual">
      <formula>0.1156</formula>
    </cfRule>
  </conditionalFormatting>
  <dataValidations count="1">
    <dataValidation showDropDown="1" showInputMessage="1" showErrorMessage="1" sqref="F9:F45" xr:uid="{00000000-0002-0000-0100-000000000000}"/>
  </dataValidations>
  <pageMargins left="0.23622047244094491" right="0.23622047244094491" top="0.19685039370078741" bottom="0.19685039370078741" header="0" footer="0"/>
  <pageSetup paperSize="5" scale="70" orientation="landscape" horizontalDpi="4294967294" verticalDpi="200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Feuille 1</vt:lpstr>
      <vt:lpstr>Feuille 2</vt:lpstr>
      <vt:lpstr>'Feuille 1'!Zone_d_impression</vt:lpstr>
      <vt:lpstr>'Feuille 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Michèle Plourde</dc:creator>
  <cp:lastModifiedBy>Sébastien Goudreau - CCMC</cp:lastModifiedBy>
  <cp:lastPrinted>2023-12-21T16:07:46Z</cp:lastPrinted>
  <dcterms:created xsi:type="dcterms:W3CDTF">2010-09-28T14:16:52Z</dcterms:created>
  <dcterms:modified xsi:type="dcterms:W3CDTF">2024-10-02T17:20:25Z</dcterms:modified>
</cp:coreProperties>
</file>